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4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>
    <definedName name="_xlnm.Print_Area" localSheetId="1">'2'!$A$1:$E$57</definedName>
    <definedName name="_xlnm.Print_Area" localSheetId="2">'5'!$B$1:$E$61</definedName>
    <definedName name="_xlnm.Print_Area" localSheetId="3">'6'!$B$1:$G$146</definedName>
    <definedName name="_xlnm.Print_Area" localSheetId="4">'7'!$B$1:$H$150</definedName>
  </definedNames>
  <calcPr fullCalcOnLoad="1"/>
</workbook>
</file>

<file path=xl/sharedStrings.xml><?xml version="1.0" encoding="utf-8"?>
<sst xmlns="http://schemas.openxmlformats.org/spreadsheetml/2006/main" count="1366" uniqueCount="316">
  <si>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</si>
  <si>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</si>
  <si>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</si>
  <si>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</si>
  <si>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</si>
  <si>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</si>
  <si>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</si>
  <si>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</si>
  <si>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</si>
  <si>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</si>
  <si>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</si>
  <si>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</si>
  <si>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</si>
  <si>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</si>
  <si>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</si>
  <si>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</si>
  <si>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</si>
  <si>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</si>
  <si>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</si>
  <si>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</si>
  <si>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</si>
  <si>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</si>
  <si>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</si>
  <si>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</si>
  <si>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</si>
  <si>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</si>
  <si>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</si>
  <si>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</si>
  <si>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</si>
  <si>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</si>
  <si>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</si>
  <si>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</si>
  <si>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</si>
  <si>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</si>
  <si>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</si>
  <si>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</si>
  <si>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</si>
  <si>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</si>
  <si>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</si>
  <si>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</si>
  <si>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</si>
  <si>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</si>
  <si>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</si>
  <si>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</si>
  <si>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</si>
  <si>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</si>
  <si>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</si>
  <si>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</si>
  <si>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</si>
  <si>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</si>
  <si>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</si>
  <si>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</si>
  <si>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</si>
  <si>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</si>
  <si>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</si>
  <si>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</si>
  <si>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</si>
  <si>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</si>
  <si>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</si>
  <si>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</si>
  <si>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</si>
  <si>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</si>
  <si>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</si>
  <si>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</si>
  <si>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</si>
  <si>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</si>
  <si>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</si>
  <si>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</si>
  <si>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</si>
  <si>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</si>
  <si>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</si>
  <si>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</si>
  <si>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</si>
  <si>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</si>
  <si>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</si>
  <si>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</si>
  <si>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</si>
  <si>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</si>
  <si>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</si>
  <si>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</si>
  <si>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</si>
  <si>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</si>
  <si>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</si>
  <si>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</si>
  <si>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</si>
  <si>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</si>
  <si>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</si>
  <si>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</si>
  <si>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</si>
  <si>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</si>
  <si>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</si>
  <si>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</si>
  <si>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</si>
  <si>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</si>
  <si>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</si>
  <si>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</si>
  <si>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</si>
  <si>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</si>
  <si>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</si>
  <si>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</si>
  <si>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</si>
  <si>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</si>
  <si>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</si>
  <si>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</si>
  <si>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</si>
  <si>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</si>
  <si>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</si>
  <si>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</si>
  <si>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</si>
  <si>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</si>
  <si>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</si>
  <si>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</si>
  <si>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</si>
  <si>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</si>
  <si>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</si>
  <si>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</si>
  <si>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</si>
  <si>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</si>
  <si>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</si>
  <si>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</si>
  <si>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</si>
  <si>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</si>
  <si>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</si>
  <si>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</si>
  <si>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</si>
  <si>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</si>
  <si>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</si>
  <si>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</si>
  <si>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</si>
  <si>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</si>
  <si>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</si>
  <si>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</si>
  <si>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</si>
  <si>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</si>
  <si>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</si>
  <si>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</si>
  <si>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</si>
  <si>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</si>
  <si>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</si>
  <si>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</si>
  <si>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</si>
  <si>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</si>
  <si>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</si>
  <si>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</si>
  <si>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</si>
  <si>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</si>
  <si>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</si>
  <si>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</si>
  <si>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</si>
  <si>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</si>
  <si>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</si>
  <si>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</si>
  <si>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</si>
  <si>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</si>
  <si>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</si>
  <si>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</si>
  <si>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</si>
  <si>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</si>
  <si>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</si>
  <si>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</si>
  <si>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</si>
  <si>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</si>
  <si>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</si>
  <si>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</si>
  <si>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</si>
  <si>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</si>
  <si>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</si>
  <si>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</si>
  <si>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</si>
  <si>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</si>
  <si>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</si>
  <si>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</si>
  <si>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</si>
  <si>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</si>
  <si>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</si>
  <si>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76 6 7401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</si>
  <si>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</si>
  <si>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</si>
  <si>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</si>
  <si>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</si>
  <si>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</si>
  <si>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</si>
  <si>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</si>
  <si>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</si>
  <si>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</si>
  <si>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</si>
  <si>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</si>
  <si>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</si>
  <si>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</si>
  <si>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</si>
  <si>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</si>
  <si>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</si>
  <si>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</si>
  <si>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</si>
  <si>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</si>
  <si>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</si>
  <si>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</si>
  <si>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</si>
  <si>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</si>
  <si>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</si>
  <si>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</si>
  <si>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</si>
  <si>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</si>
  <si>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</si>
  <si>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</si>
  <si>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трасферты на осуществление полномочий в сфере культуры (администрирование)</t>
  </si>
  <si>
    <t>Иные межбюджетные трансфертына осуществление полномочий по внешнему финансовому контролю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</si>
  <si>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</si>
  <si>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</si>
  <si>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Субсидии бюджетам бюджетной системы Российской Федерации(межбюджетные субсидии)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</si>
  <si>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</si>
  <si>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</si>
  <si>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</si>
  <si>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</si>
  <si>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</si>
  <si>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</si>
  <si>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</si>
  <si>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</si>
  <si>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</si>
  <si>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</si>
  <si>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</si>
  <si>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</si>
  <si>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76 9 00 00000</t>
  </si>
  <si>
    <t>76 9 00 64010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</si>
  <si>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</si>
  <si>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</si>
  <si>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</si>
  <si>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</si>
  <si>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</si>
  <si>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</si>
  <si>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</si>
  <si>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</si>
  <si>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</si>
  <si>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</si>
  <si>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</si>
  <si>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</si>
  <si>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</si>
  <si>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</si>
  <si>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</si>
  <si>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</si>
  <si>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</si>
  <si>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</si>
  <si>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</si>
  <si>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ОБЪЕМ  ДОХОДОВ БЮДЖЕТА  ПОСЕЛЕНИЯ ,</t>
  </si>
  <si>
    <t>00</t>
  </si>
  <si>
    <t>Целевая статья</t>
  </si>
  <si>
    <t>Вид расхода</t>
  </si>
  <si>
    <t xml:space="preserve">                    (тыс. рублей)</t>
  </si>
  <si>
    <t>БЮДЖЕТА  ПОСЕЛЕНИЯ   НА 2017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</si>
  <si>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</si>
  <si>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</si>
  <si>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 ТАКЖЕ БЕЗВОЗМЕЗДНЫХ ПОСТУПЛЕНИЙ НА 2017 ГОД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</si>
  <si>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</si>
  <si>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</si>
  <si>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 xml:space="preserve"> КЛАССИФИКАЦИИ РАСХОДОВ БЮДЖЕТОВ НА 2017 ГОД</t>
  </si>
  <si>
    <t>ПО РАЗДЕЛАМ, ПОДРАЗДЕЛАМ, ЦЕЛЕВЫМ СТАТЬЯМ, ГРУППАМ (ГРУППАМ  И ПОДГРУППАМ ) ВИДОВ РАСХОДОВ  КЛАССИФИКАЦИИ РАСХОДОВ БЮДЖЕТОВ НА 2017 ГОД</t>
  </si>
  <si>
    <t xml:space="preserve"> ВЕДОМСТВЕННАЯ  СТРУКТУРА РАСХОДОВ БЮДЖЕТА ПОСЕЛЕНИЯ  НА 2017 ГОД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</si>
  <si>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Уменьшение прочих остатков  средств бюджетов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</si>
  <si>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</si>
  <si>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</si>
  <si>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</si>
  <si>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</si>
  <si>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Пенсионное обеспечение  за выслугу лет</t>
  </si>
  <si>
    <t>83 0 00 00000</t>
  </si>
  <si>
    <t>83 0 00 83010</t>
  </si>
  <si>
    <t>310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</si>
  <si>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</si>
  <si>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</si>
  <si>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</si>
  <si>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</si>
  <si>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</si>
  <si>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</si>
  <si>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Изменение остатков средств на счетах по учету средств бюджетов</t>
  </si>
  <si>
    <t>85 2 00 00000</t>
  </si>
  <si>
    <t>85 2 00 71090</t>
  </si>
  <si>
    <t>Прочие безвозмездные поступления в бюджеты сельских поселений</t>
  </si>
  <si>
    <t>Приложение 2 к решению Совета сельского  поселения    "О бюджете  сельского поселения Кемское на 2017 год и плановый период 2018 и 2019 годов"</t>
  </si>
  <si>
    <t xml:space="preserve">Субсидии муниципальным образованиям области на организацию уличного освещения </t>
  </si>
  <si>
    <t>2 02 10000 00 0000 151</t>
  </si>
  <si>
    <t>2 02 15001 10 0000 151</t>
  </si>
  <si>
    <t>2 02 15002 10 0000 151</t>
  </si>
  <si>
    <t>2 02 20000 00 0000 151</t>
  </si>
  <si>
    <t>2 02 29999 10 0000 151</t>
  </si>
  <si>
    <t>Прочие субсидии  бюджетам сельских поселений</t>
  </si>
  <si>
    <t>2 02 30000 00 0000 151</t>
  </si>
  <si>
    <t>2 02 35118 10 0000 151</t>
  </si>
  <si>
    <t>2 02 30024 10 0000 151</t>
  </si>
  <si>
    <t>2 02 40014 10 0000 151</t>
  </si>
  <si>
    <t>85 2 00 64030</t>
  </si>
  <si>
    <t>Иные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</si>
  <si>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</t>
  </si>
  <si>
    <t>Приложение 1 к решению  Совета сельского поселения  "О бюджете сельского поселения Кемское  на 2017 год и плановый период 2018 и 2019 годов" от 23.12.2016 № 130</t>
  </si>
  <si>
    <t>Приложение 6 к решению Совета сельского поселения "О бюджете  сельского поселения Кемское  на 2017 год и плановый период 2018 и 2019 годов " от 23.12.2016 № 130</t>
  </si>
  <si>
    <t>Приложение 7 к решению Совета сельского поселения "О бюджете  сельского поселения Кемское  на 2017 год и плановый период 2018 и 2019 годов"от 23.12.2016 № 130</t>
  </si>
  <si>
    <t>Прочие безвозмездные поступления</t>
  </si>
  <si>
    <t>Софинансирование мероприятий на реализацию проекта "Народный бюджет"</t>
  </si>
  <si>
    <t>Субсидии на реализацию проекта "Народный бюджет"</t>
  </si>
  <si>
    <t>Другие вопросы в области культуры, кинематографии</t>
  </si>
  <si>
    <t>Мероприятия в сфере культуры</t>
  </si>
  <si>
    <t>68 0 00 00000</t>
  </si>
  <si>
    <t>68  0 00 20260</t>
  </si>
  <si>
    <t>68 0 00 20260</t>
  </si>
  <si>
    <t>68  0 00 72270</t>
  </si>
  <si>
    <t>2 02 40000 00 0000 151</t>
  </si>
  <si>
    <t>Обеспечение проведения выборов и референдумов</t>
  </si>
  <si>
    <t>Иные 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</si>
  <si>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91 0 00 64030</t>
  </si>
  <si>
    <t>880</t>
  </si>
  <si>
    <t>Приложение 5 к решению Совета сельского поселения "О бюджете  сельского поселения Кемское на 2017 год и плановый период 2018 и 2019 годов" от 23.12.2016 № 130</t>
  </si>
  <si>
    <t>+</t>
  </si>
  <si>
    <t>Специальные расходы</t>
  </si>
  <si>
    <t>Приложение 1 к решению  Совета сельского поселения Кемское                    от 26.12.2017 № 23</t>
  </si>
  <si>
    <t>Приложение 2 к решению  Совета сельского поселения Кемское от 26.12.2017 № 23</t>
  </si>
  <si>
    <t>Приложение 3 к решению  Совета сельского поселения Кемское от  26.12.2017 № 23</t>
  </si>
  <si>
    <t>Приложение 4 к решению  Совета сельского поселения Кемское от   26.12.2017 № 23</t>
  </si>
  <si>
    <t>Приложение 5 к решению  Совета сельского поселения Кемское  от  26.12.2017 № 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</si>
</sst>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top" wrapText="1"/>
    </xf>
    <xf numFmtId="176" fontId="1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76" fontId="1" fillId="33" borderId="10" xfId="0" applyNumberFormat="1" applyFont="1" applyFill="1" applyBorder="1" applyAlignment="1">
      <alignment horizontal="center" vertical="top" wrapText="1"/>
    </xf>
    <xf numFmtId="176" fontId="15" fillId="33" borderId="10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8.125" style="0" customWidth="1"/>
    <col min="2" max="2" width="36.125" style="0" customWidth="1"/>
    <col min="3" max="3" width="52.625" style="0" customWidth="1"/>
    <col min="4" max="4" width="31.875" style="0" customWidth="1"/>
  </cols>
  <sheetData>
    <row r="1" ht="12.75">
      <c r="D1" t="s">
        <v>208</v>
      </c>
    </row>
    <row r="3" ht="43.5" customHeight="1">
      <c r="D3" s="62" t="s">
        <v>311</v>
      </c>
    </row>
    <row r="4" ht="15.75" customHeight="1"/>
    <row r="5" spans="3:5" ht="87.75" customHeight="1">
      <c r="C5" s="51"/>
      <c r="D5" s="52" t="s">
        <v>291</v>
      </c>
      <c r="E5" s="52"/>
    </row>
    <row r="6" spans="1:4" ht="15.75">
      <c r="A6" s="7"/>
      <c r="B6" s="7"/>
      <c r="C6" s="6"/>
      <c r="D6" s="7"/>
    </row>
    <row r="7" spans="1:4" ht="15.75">
      <c r="A7" s="67" t="s">
        <v>181</v>
      </c>
      <c r="B7" s="67"/>
      <c r="C7" s="67"/>
      <c r="D7" s="67"/>
    </row>
    <row r="8" spans="1:4" ht="15.75">
      <c r="A8" s="67" t="s">
        <v>182</v>
      </c>
      <c r="B8" s="67"/>
      <c r="C8" s="67"/>
      <c r="D8" s="67"/>
    </row>
    <row r="9" spans="1:4" ht="15.75">
      <c r="A9" s="67" t="s">
        <v>248</v>
      </c>
      <c r="B9" s="67"/>
      <c r="C9" s="67"/>
      <c r="D9" s="6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9" t="s">
        <v>247</v>
      </c>
    </row>
    <row r="12" spans="1:4" ht="105.75" customHeight="1">
      <c r="A12" s="7"/>
      <c r="B12" s="19" t="s">
        <v>191</v>
      </c>
      <c r="C12" s="19" t="s">
        <v>192</v>
      </c>
      <c r="D12" s="20" t="s">
        <v>0</v>
      </c>
    </row>
    <row r="13" spans="1:4" ht="20.25" customHeight="1">
      <c r="A13" s="7"/>
      <c r="B13" s="19">
        <v>1</v>
      </c>
      <c r="C13" s="19">
        <v>2</v>
      </c>
      <c r="D13" s="20">
        <v>3</v>
      </c>
    </row>
    <row r="14" spans="1:4" ht="30.75" customHeight="1">
      <c r="A14" s="7"/>
      <c r="B14" s="43" t="s">
        <v>266</v>
      </c>
      <c r="C14" s="61" t="s">
        <v>272</v>
      </c>
      <c r="D14" s="18">
        <f>D15+D17</f>
        <v>22.300000000000182</v>
      </c>
    </row>
    <row r="15" spans="1:4" ht="41.25" customHeight="1">
      <c r="A15" s="7"/>
      <c r="B15" s="43" t="s">
        <v>267</v>
      </c>
      <c r="C15" s="49" t="s">
        <v>197</v>
      </c>
      <c r="D15" s="18">
        <f>D16</f>
        <v>-3598.8</v>
      </c>
    </row>
    <row r="16" spans="1:4" ht="41.25" customHeight="1">
      <c r="A16" s="7"/>
      <c r="B16" s="43" t="s">
        <v>268</v>
      </c>
      <c r="C16" s="49" t="s">
        <v>249</v>
      </c>
      <c r="D16" s="18">
        <f>-2395-1177.3-161.3+134.8</f>
        <v>-3598.8</v>
      </c>
    </row>
    <row r="17" spans="1:4" ht="25.5" customHeight="1">
      <c r="A17" s="7"/>
      <c r="B17" s="43" t="s">
        <v>269</v>
      </c>
      <c r="C17" s="49" t="s">
        <v>257</v>
      </c>
      <c r="D17" s="18">
        <f>D18</f>
        <v>3621.1000000000004</v>
      </c>
    </row>
    <row r="18" spans="1:4" ht="35.25" customHeight="1">
      <c r="A18" s="7"/>
      <c r="B18" s="43" t="s">
        <v>270</v>
      </c>
      <c r="C18" s="49" t="s">
        <v>250</v>
      </c>
      <c r="D18" s="18">
        <f>2395+22.3+1177.3+161.3-134.8</f>
        <v>3621.1000000000004</v>
      </c>
    </row>
    <row r="19" spans="1:4" ht="15.75">
      <c r="A19" s="7"/>
      <c r="B19" s="7"/>
      <c r="C19" s="7"/>
      <c r="D19" s="7"/>
    </row>
    <row r="20" spans="1:4" ht="15.75">
      <c r="A20" s="7"/>
      <c r="B20" s="7"/>
      <c r="C20" s="7"/>
      <c r="D20" s="7"/>
    </row>
    <row r="21" spans="1:4" ht="15.75">
      <c r="A21" s="7"/>
      <c r="B21" s="7"/>
      <c r="C21" s="7"/>
      <c r="D21" s="7"/>
    </row>
    <row r="22" ht="12.75">
      <c r="B22" s="50"/>
    </row>
    <row r="23" ht="12.75">
      <c r="B23" s="50"/>
    </row>
    <row r="24" ht="12.75">
      <c r="B24" s="50"/>
    </row>
  </sheetData>
  <sheetProtection/>
  <mergeCells count="3"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105"/>
  <sheetViews>
    <sheetView view="pageBreakPreview" zoomScaleSheetLayoutView="100" workbookViewId="0" topLeftCell="A1">
      <selection activeCell="C2" sqref="C2:E3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20.125" style="0" customWidth="1"/>
  </cols>
  <sheetData>
    <row r="2" spans="3:5" ht="12.75">
      <c r="C2" s="71" t="s">
        <v>312</v>
      </c>
      <c r="D2" s="71"/>
      <c r="E2" s="71"/>
    </row>
    <row r="3" spans="3:5" ht="12.75">
      <c r="C3" s="71"/>
      <c r="D3" s="71"/>
      <c r="E3" s="71"/>
    </row>
    <row r="5" spans="2:5" ht="66" customHeight="1">
      <c r="B5" s="6"/>
      <c r="C5" s="79" t="s">
        <v>276</v>
      </c>
      <c r="D5" s="79"/>
      <c r="E5" s="79"/>
    </row>
    <row r="6" spans="1:5" ht="15" customHeight="1">
      <c r="A6" s="81"/>
      <c r="B6" s="81"/>
      <c r="C6" s="81"/>
      <c r="D6" s="81"/>
      <c r="E6" s="81"/>
    </row>
    <row r="7" spans="1:5" ht="15.75" customHeight="1">
      <c r="A7" s="80" t="s">
        <v>243</v>
      </c>
      <c r="B7" s="80"/>
      <c r="C7" s="80"/>
      <c r="D7" s="80"/>
      <c r="E7" s="80"/>
    </row>
    <row r="8" spans="1:5" ht="15" customHeight="1">
      <c r="A8" s="80" t="s">
        <v>113</v>
      </c>
      <c r="B8" s="80"/>
      <c r="C8" s="80"/>
      <c r="D8" s="80"/>
      <c r="E8" s="80"/>
    </row>
    <row r="9" spans="1:5" ht="15.75" customHeight="1">
      <c r="A9" s="80" t="s">
        <v>251</v>
      </c>
      <c r="B9" s="80"/>
      <c r="C9" s="80"/>
      <c r="D9" s="80"/>
      <c r="E9" s="80"/>
    </row>
    <row r="10" spans="1:5" ht="15.75" customHeight="1">
      <c r="A10" s="80"/>
      <c r="B10" s="80"/>
      <c r="C10" s="80"/>
      <c r="D10" s="80"/>
      <c r="E10" s="80"/>
    </row>
    <row r="11" spans="1:5" ht="15.75">
      <c r="A11" s="8"/>
      <c r="B11" s="8"/>
      <c r="C11" s="8"/>
      <c r="D11" s="8"/>
      <c r="E11" s="9" t="s">
        <v>22</v>
      </c>
    </row>
    <row r="12" spans="1:5" ht="15.75">
      <c r="A12" s="14" t="s">
        <v>114</v>
      </c>
      <c r="B12" s="82" t="s">
        <v>115</v>
      </c>
      <c r="C12" s="82"/>
      <c r="D12" s="82"/>
      <c r="E12" s="14" t="s">
        <v>0</v>
      </c>
    </row>
    <row r="13" spans="1:5" ht="15.75">
      <c r="A13" s="14">
        <v>1</v>
      </c>
      <c r="B13" s="82">
        <v>2</v>
      </c>
      <c r="C13" s="82"/>
      <c r="D13" s="82"/>
      <c r="E13" s="14">
        <v>3</v>
      </c>
    </row>
    <row r="14" spans="1:5" ht="16.5" customHeight="1">
      <c r="A14" s="14" t="s">
        <v>23</v>
      </c>
      <c r="B14" s="75" t="s">
        <v>24</v>
      </c>
      <c r="C14" s="75"/>
      <c r="D14" s="75"/>
      <c r="E14" s="15">
        <v>172</v>
      </c>
    </row>
    <row r="15" spans="1:5" ht="18" customHeight="1" hidden="1" thickBot="1">
      <c r="A15" s="14" t="s">
        <v>25</v>
      </c>
      <c r="B15" s="75" t="s">
        <v>26</v>
      </c>
      <c r="C15" s="75"/>
      <c r="D15" s="75"/>
      <c r="E15" s="15">
        <f>E16</f>
        <v>168</v>
      </c>
    </row>
    <row r="16" spans="1:5" ht="20.25" customHeight="1" hidden="1" thickBot="1">
      <c r="A16" s="14" t="s">
        <v>27</v>
      </c>
      <c r="B16" s="75" t="s">
        <v>28</v>
      </c>
      <c r="C16" s="75"/>
      <c r="D16" s="75"/>
      <c r="E16" s="15">
        <f>E17</f>
        <v>168</v>
      </c>
    </row>
    <row r="17" spans="1:5" ht="36" customHeight="1" hidden="1" thickBot="1">
      <c r="A17" s="14" t="s">
        <v>29</v>
      </c>
      <c r="B17" s="83" t="s">
        <v>30</v>
      </c>
      <c r="C17" s="83"/>
      <c r="D17" s="83"/>
      <c r="E17" s="15">
        <v>168</v>
      </c>
    </row>
    <row r="18" spans="1:5" ht="21" customHeight="1" hidden="1" thickBot="1">
      <c r="A18" s="14" t="s">
        <v>31</v>
      </c>
      <c r="B18" s="75" t="s">
        <v>32</v>
      </c>
      <c r="C18" s="75"/>
      <c r="D18" s="75"/>
      <c r="E18" s="15">
        <f>E19+E23+E21</f>
        <v>1446</v>
      </c>
    </row>
    <row r="19" spans="1:5" ht="26.25" customHeight="1" hidden="1" thickBot="1">
      <c r="A19" s="14" t="s">
        <v>33</v>
      </c>
      <c r="B19" s="75" t="s">
        <v>34</v>
      </c>
      <c r="C19" s="75"/>
      <c r="D19" s="75"/>
      <c r="E19" s="15">
        <f>E20</f>
        <v>14</v>
      </c>
    </row>
    <row r="20" spans="1:5" ht="13.5" customHeight="1" hidden="1" thickBot="1">
      <c r="A20" s="14" t="s">
        <v>35</v>
      </c>
      <c r="B20" s="75" t="s">
        <v>36</v>
      </c>
      <c r="C20" s="75"/>
      <c r="D20" s="75"/>
      <c r="E20" s="15">
        <v>14</v>
      </c>
    </row>
    <row r="21" spans="1:5" ht="20.25" customHeight="1" hidden="1" thickBot="1">
      <c r="A21" s="14" t="s">
        <v>67</v>
      </c>
      <c r="B21" s="75" t="s">
        <v>66</v>
      </c>
      <c r="C21" s="75"/>
      <c r="D21" s="75"/>
      <c r="E21" s="15">
        <f>E22</f>
        <v>58</v>
      </c>
    </row>
    <row r="22" spans="1:5" ht="15.75" hidden="1">
      <c r="A22" s="14" t="s">
        <v>65</v>
      </c>
      <c r="B22" s="75" t="s">
        <v>68</v>
      </c>
      <c r="C22" s="75"/>
      <c r="D22" s="75"/>
      <c r="E22" s="15">
        <v>58</v>
      </c>
    </row>
    <row r="23" spans="1:5" ht="21" customHeight="1" hidden="1" thickBot="1">
      <c r="A23" s="14" t="s">
        <v>37</v>
      </c>
      <c r="B23" s="75" t="s">
        <v>38</v>
      </c>
      <c r="C23" s="75"/>
      <c r="D23" s="75"/>
      <c r="E23" s="15">
        <f>E24+E25</f>
        <v>1374</v>
      </c>
    </row>
    <row r="24" spans="1:5" ht="82.5" customHeight="1" hidden="1" thickBot="1">
      <c r="A24" s="14" t="s">
        <v>39</v>
      </c>
      <c r="B24" s="75" t="s">
        <v>40</v>
      </c>
      <c r="C24" s="75"/>
      <c r="D24" s="75"/>
      <c r="E24" s="16">
        <v>1374</v>
      </c>
    </row>
    <row r="25" spans="1:5" ht="33.75" customHeight="1" hidden="1" thickBot="1">
      <c r="A25" s="14" t="s">
        <v>41</v>
      </c>
      <c r="B25" s="75" t="s">
        <v>42</v>
      </c>
      <c r="C25" s="75"/>
      <c r="D25" s="75"/>
      <c r="E25" s="15"/>
    </row>
    <row r="26" spans="1:5" ht="24.75" customHeight="1" hidden="1" thickBot="1">
      <c r="A26" s="14" t="s">
        <v>43</v>
      </c>
      <c r="B26" s="75" t="s">
        <v>44</v>
      </c>
      <c r="C26" s="75"/>
      <c r="D26" s="75"/>
      <c r="E26" s="15">
        <f>E27</f>
        <v>1</v>
      </c>
    </row>
    <row r="27" spans="1:5" ht="12" customHeight="1" hidden="1" thickBot="1">
      <c r="A27" s="14" t="s">
        <v>45</v>
      </c>
      <c r="B27" s="75" t="s">
        <v>46</v>
      </c>
      <c r="C27" s="75"/>
      <c r="D27" s="75"/>
      <c r="E27" s="15">
        <f>E28</f>
        <v>1</v>
      </c>
    </row>
    <row r="28" spans="1:5" ht="35.25" customHeight="1" hidden="1" thickBot="1">
      <c r="A28" s="14" t="s">
        <v>47</v>
      </c>
      <c r="B28" s="75" t="s">
        <v>48</v>
      </c>
      <c r="C28" s="75"/>
      <c r="D28" s="75"/>
      <c r="E28" s="15">
        <v>1</v>
      </c>
    </row>
    <row r="29" spans="1:5" ht="18" customHeight="1" hidden="1" thickBot="1">
      <c r="A29" s="14" t="s">
        <v>49</v>
      </c>
      <c r="B29" s="75" t="s">
        <v>50</v>
      </c>
      <c r="C29" s="75"/>
      <c r="D29" s="75"/>
      <c r="E29" s="15">
        <f>E30+E31</f>
        <v>22</v>
      </c>
    </row>
    <row r="30" spans="1:5" ht="51.75" customHeight="1" hidden="1" thickBot="1">
      <c r="A30" s="14" t="s">
        <v>63</v>
      </c>
      <c r="B30" s="75" t="s">
        <v>51</v>
      </c>
      <c r="C30" s="75"/>
      <c r="D30" s="75"/>
      <c r="E30" s="15">
        <v>10</v>
      </c>
    </row>
    <row r="31" spans="1:5" ht="51" customHeight="1" hidden="1" thickBot="1">
      <c r="A31" s="14" t="s">
        <v>52</v>
      </c>
      <c r="B31" s="75" t="s">
        <v>53</v>
      </c>
      <c r="C31" s="75"/>
      <c r="D31" s="75"/>
      <c r="E31" s="15">
        <v>12</v>
      </c>
    </row>
    <row r="32" spans="1:5" ht="18.75" customHeight="1">
      <c r="A32" s="14" t="s">
        <v>54</v>
      </c>
      <c r="B32" s="75" t="s">
        <v>55</v>
      </c>
      <c r="C32" s="75"/>
      <c r="D32" s="75"/>
      <c r="E32" s="15">
        <f>E33+E55</f>
        <v>3426.800000000001</v>
      </c>
    </row>
    <row r="33" spans="1:5" ht="32.25" customHeight="1">
      <c r="A33" s="14" t="s">
        <v>56</v>
      </c>
      <c r="B33" s="75" t="s">
        <v>57</v>
      </c>
      <c r="C33" s="75"/>
      <c r="D33" s="75"/>
      <c r="E33" s="15">
        <f>E34+E45+E48+E53+E43</f>
        <v>3364.500000000001</v>
      </c>
    </row>
    <row r="34" spans="1:5" ht="34.5" customHeight="1">
      <c r="A34" s="14" t="s">
        <v>278</v>
      </c>
      <c r="B34" s="75" t="s">
        <v>252</v>
      </c>
      <c r="C34" s="75"/>
      <c r="D34" s="75"/>
      <c r="E34" s="15">
        <f>E38+E42</f>
        <v>2585.1000000000004</v>
      </c>
    </row>
    <row r="35" spans="1:5" ht="0.75" customHeight="1" hidden="1" thickBot="1">
      <c r="A35" s="14" t="s">
        <v>58</v>
      </c>
      <c r="B35" s="75" t="s">
        <v>59</v>
      </c>
      <c r="C35" s="75"/>
      <c r="D35" s="75"/>
      <c r="E35" s="15">
        <f>E36+E37</f>
        <v>0</v>
      </c>
    </row>
    <row r="36" spans="1:5" ht="35.25" customHeight="1" hidden="1" thickBot="1">
      <c r="A36" s="14" t="s">
        <v>60</v>
      </c>
      <c r="B36" s="75" t="s">
        <v>61</v>
      </c>
      <c r="C36" s="75"/>
      <c r="D36" s="75"/>
      <c r="E36" s="15"/>
    </row>
    <row r="37" spans="1:5" ht="18.75" customHeight="1" hidden="1" thickBot="1">
      <c r="A37" s="14" t="s">
        <v>69</v>
      </c>
      <c r="B37" s="75" t="s">
        <v>70</v>
      </c>
      <c r="C37" s="75"/>
      <c r="D37" s="75"/>
      <c r="E37" s="15">
        <f>95+45-95-45</f>
        <v>0</v>
      </c>
    </row>
    <row r="38" spans="1:5" ht="33" customHeight="1">
      <c r="A38" s="14" t="s">
        <v>279</v>
      </c>
      <c r="B38" s="78" t="s">
        <v>212</v>
      </c>
      <c r="C38" s="78"/>
      <c r="D38" s="78"/>
      <c r="E38" s="15">
        <v>1607.7</v>
      </c>
    </row>
    <row r="39" spans="1:5" ht="35.25" customHeight="1" hidden="1">
      <c r="A39" s="14" t="s">
        <v>78</v>
      </c>
      <c r="B39" s="75" t="s">
        <v>79</v>
      </c>
      <c r="C39" s="75"/>
      <c r="D39" s="75"/>
      <c r="E39" s="15">
        <v>0</v>
      </c>
    </row>
    <row r="40" spans="1:5" ht="34.5" customHeight="1" hidden="1">
      <c r="A40" s="14" t="s">
        <v>177</v>
      </c>
      <c r="B40" s="72" t="s">
        <v>178</v>
      </c>
      <c r="C40" s="76"/>
      <c r="D40" s="77"/>
      <c r="E40" s="15">
        <f>E41</f>
        <v>0</v>
      </c>
    </row>
    <row r="41" spans="1:5" ht="34.5" customHeight="1" hidden="1">
      <c r="A41" s="14" t="s">
        <v>179</v>
      </c>
      <c r="B41" s="72" t="s">
        <v>180</v>
      </c>
      <c r="C41" s="76"/>
      <c r="D41" s="77"/>
      <c r="E41" s="15"/>
    </row>
    <row r="42" spans="1:5" ht="34.5" customHeight="1">
      <c r="A42" s="14" t="s">
        <v>280</v>
      </c>
      <c r="B42" s="78" t="s">
        <v>258</v>
      </c>
      <c r="C42" s="78"/>
      <c r="D42" s="78"/>
      <c r="E42" s="15">
        <f>497.2+615-134.8</f>
        <v>977.4000000000001</v>
      </c>
    </row>
    <row r="43" spans="1:5" ht="34.5" customHeight="1">
      <c r="A43" s="14" t="s">
        <v>281</v>
      </c>
      <c r="B43" s="72" t="s">
        <v>209</v>
      </c>
      <c r="C43" s="73"/>
      <c r="D43" s="74"/>
      <c r="E43" s="15">
        <f>E44</f>
        <v>537.8</v>
      </c>
    </row>
    <row r="44" spans="1:5" ht="24.75" customHeight="1">
      <c r="A44" s="14" t="s">
        <v>282</v>
      </c>
      <c r="B44" s="72" t="s">
        <v>283</v>
      </c>
      <c r="C44" s="73"/>
      <c r="D44" s="74"/>
      <c r="E44" s="15">
        <f>37.8+500</f>
        <v>537.8</v>
      </c>
    </row>
    <row r="45" spans="1:5" ht="34.5" customHeight="1">
      <c r="A45" s="14" t="s">
        <v>284</v>
      </c>
      <c r="B45" s="75" t="s">
        <v>253</v>
      </c>
      <c r="C45" s="75"/>
      <c r="D45" s="75"/>
      <c r="E45" s="15">
        <f>E46+E47</f>
        <v>80.30000000000001</v>
      </c>
    </row>
    <row r="46" spans="1:5" ht="54" customHeight="1">
      <c r="A46" s="14" t="s">
        <v>285</v>
      </c>
      <c r="B46" s="68" t="s">
        <v>210</v>
      </c>
      <c r="C46" s="69"/>
      <c r="D46" s="70"/>
      <c r="E46" s="15">
        <v>79.9</v>
      </c>
    </row>
    <row r="47" spans="1:5" ht="49.5" customHeight="1">
      <c r="A47" s="14" t="s">
        <v>286</v>
      </c>
      <c r="B47" s="78" t="s">
        <v>211</v>
      </c>
      <c r="C47" s="78"/>
      <c r="D47" s="78"/>
      <c r="E47" s="15">
        <v>0.4</v>
      </c>
    </row>
    <row r="48" spans="1:5" ht="20.25" customHeight="1" hidden="1" thickBot="1">
      <c r="A48" s="14" t="s">
        <v>95</v>
      </c>
      <c r="B48" s="78" t="s">
        <v>75</v>
      </c>
      <c r="C48" s="78"/>
      <c r="D48" s="78"/>
      <c r="E48" s="15">
        <f>E49</f>
        <v>0</v>
      </c>
    </row>
    <row r="49" spans="1:5" ht="48.75" customHeight="1" hidden="1" thickBot="1">
      <c r="A49" s="14" t="s">
        <v>76</v>
      </c>
      <c r="B49" s="78" t="s">
        <v>99</v>
      </c>
      <c r="C49" s="78"/>
      <c r="D49" s="78"/>
      <c r="E49" s="15"/>
    </row>
    <row r="50" spans="1:5" ht="39.75" customHeight="1" hidden="1">
      <c r="A50" s="14" t="s">
        <v>170</v>
      </c>
      <c r="B50" s="72" t="s">
        <v>171</v>
      </c>
      <c r="C50" s="76"/>
      <c r="D50" s="77"/>
      <c r="E50" s="15"/>
    </row>
    <row r="51" spans="1:5" ht="0.75" customHeight="1" hidden="1">
      <c r="A51" s="14" t="s">
        <v>148</v>
      </c>
      <c r="B51" s="68" t="s">
        <v>147</v>
      </c>
      <c r="C51" s="69"/>
      <c r="D51" s="70"/>
      <c r="E51" s="15">
        <f>E52</f>
        <v>0.4</v>
      </c>
    </row>
    <row r="52" spans="1:5" ht="20.25" customHeight="1" hidden="1">
      <c r="A52" s="14" t="s">
        <v>150</v>
      </c>
      <c r="B52" s="68" t="s">
        <v>149</v>
      </c>
      <c r="C52" s="69"/>
      <c r="D52" s="70"/>
      <c r="E52" s="15">
        <v>0.4</v>
      </c>
    </row>
    <row r="53" spans="1:5" ht="20.25" customHeight="1">
      <c r="A53" s="14" t="s">
        <v>303</v>
      </c>
      <c r="B53" s="68" t="s">
        <v>103</v>
      </c>
      <c r="C53" s="69"/>
      <c r="D53" s="70"/>
      <c r="E53" s="15">
        <f>E54</f>
        <v>161.3</v>
      </c>
    </row>
    <row r="54" spans="1:5" ht="84" customHeight="1">
      <c r="A54" s="14" t="s">
        <v>287</v>
      </c>
      <c r="B54" s="68" t="s">
        <v>207</v>
      </c>
      <c r="C54" s="69"/>
      <c r="D54" s="70"/>
      <c r="E54" s="15">
        <v>161.3</v>
      </c>
    </row>
    <row r="55" spans="1:5" ht="20.25" customHeight="1">
      <c r="A55" s="14" t="s">
        <v>148</v>
      </c>
      <c r="B55" s="68" t="s">
        <v>294</v>
      </c>
      <c r="C55" s="69"/>
      <c r="D55" s="70"/>
      <c r="E55" s="15">
        <f>E56</f>
        <v>62.3</v>
      </c>
    </row>
    <row r="56" spans="1:5" ht="30.75" customHeight="1">
      <c r="A56" s="14" t="s">
        <v>150</v>
      </c>
      <c r="B56" s="68" t="s">
        <v>275</v>
      </c>
      <c r="C56" s="69"/>
      <c r="D56" s="70"/>
      <c r="E56" s="15">
        <v>62.3</v>
      </c>
    </row>
    <row r="57" spans="1:5" ht="15.75">
      <c r="A57" s="14" t="s">
        <v>62</v>
      </c>
      <c r="B57" s="82"/>
      <c r="C57" s="82"/>
      <c r="D57" s="82"/>
      <c r="E57" s="18">
        <f>E14+E32</f>
        <v>3598.800000000001</v>
      </c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10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2:4" ht="15">
      <c r="B105" s="8"/>
      <c r="C105" s="8"/>
      <c r="D105" s="8"/>
    </row>
  </sheetData>
  <sheetProtection/>
  <mergeCells count="53">
    <mergeCell ref="B18:D18"/>
    <mergeCell ref="B17:D17"/>
    <mergeCell ref="B21:D21"/>
    <mergeCell ref="B22:D22"/>
    <mergeCell ref="B16:D16"/>
    <mergeCell ref="B23:D23"/>
    <mergeCell ref="B19:D19"/>
    <mergeCell ref="B57:D57"/>
    <mergeCell ref="B47:D47"/>
    <mergeCell ref="B31:D31"/>
    <mergeCell ref="B34:D34"/>
    <mergeCell ref="B48:D48"/>
    <mergeCell ref="B49:D49"/>
    <mergeCell ref="B32:D32"/>
    <mergeCell ref="B44:D44"/>
    <mergeCell ref="B41:D41"/>
    <mergeCell ref="B37:D37"/>
    <mergeCell ref="C5:E5"/>
    <mergeCell ref="A7:E7"/>
    <mergeCell ref="A6:E6"/>
    <mergeCell ref="A9:E9"/>
    <mergeCell ref="A10:E10"/>
    <mergeCell ref="B15:D15"/>
    <mergeCell ref="B12:D12"/>
    <mergeCell ref="A8:E8"/>
    <mergeCell ref="B14:D14"/>
    <mergeCell ref="B13:D13"/>
    <mergeCell ref="B24:D24"/>
    <mergeCell ref="B35:D35"/>
    <mergeCell ref="B20:D20"/>
    <mergeCell ref="B25:D25"/>
    <mergeCell ref="B26:D26"/>
    <mergeCell ref="B29:D29"/>
    <mergeCell ref="B40:D40"/>
    <mergeCell ref="B36:D36"/>
    <mergeCell ref="B45:D45"/>
    <mergeCell ref="B30:D30"/>
    <mergeCell ref="B53:D53"/>
    <mergeCell ref="B27:D27"/>
    <mergeCell ref="B39:D39"/>
    <mergeCell ref="B38:D38"/>
    <mergeCell ref="B52:D52"/>
    <mergeCell ref="B46:D46"/>
    <mergeCell ref="B54:D54"/>
    <mergeCell ref="B55:D55"/>
    <mergeCell ref="B56:D56"/>
    <mergeCell ref="C2:E3"/>
    <mergeCell ref="B51:D51"/>
    <mergeCell ref="B43:D43"/>
    <mergeCell ref="B28:D28"/>
    <mergeCell ref="B50:D50"/>
    <mergeCell ref="B33:D33"/>
    <mergeCell ref="B42:D42"/>
  </mergeCells>
  <printOptions/>
  <pageMargins left="1.11" right="0.32" top="0.2" bottom="0.28" header="0.23" footer="0.26"/>
  <pageSetup horizontalDpi="600" verticalDpi="600" orientation="portrait" paperSize="9" scale="8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F61"/>
  <sheetViews>
    <sheetView view="pageBreakPreview" zoomScale="90" zoomScaleSheetLayoutView="90" zoomScalePageLayoutView="0" workbookViewId="0" topLeftCell="B1">
      <selection activeCell="C1" sqref="C1:E1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4" width="10.875" style="0" customWidth="1"/>
    <col min="5" max="5" width="16.00390625" style="0" customWidth="1"/>
  </cols>
  <sheetData>
    <row r="1" spans="2:6" ht="35.25" customHeight="1">
      <c r="B1" s="2"/>
      <c r="C1" s="84" t="s">
        <v>313</v>
      </c>
      <c r="D1" s="85"/>
      <c r="E1" s="85"/>
      <c r="F1" s="4"/>
    </row>
    <row r="2" spans="2:6" ht="77.25" customHeight="1">
      <c r="B2" s="2"/>
      <c r="C2" s="79" t="s">
        <v>308</v>
      </c>
      <c r="D2" s="81"/>
      <c r="E2" s="81"/>
      <c r="F2" s="4"/>
    </row>
    <row r="3" spans="2:6" ht="15" customHeight="1">
      <c r="B3" s="2"/>
      <c r="D3" s="46"/>
      <c r="E3" s="46"/>
      <c r="F3" s="4"/>
    </row>
    <row r="4" spans="2:6" ht="15.75">
      <c r="B4" s="67" t="s">
        <v>118</v>
      </c>
      <c r="C4" s="67"/>
      <c r="D4" s="67"/>
      <c r="E4" s="67"/>
      <c r="F4" s="67"/>
    </row>
    <row r="5" spans="2:6" ht="15.75">
      <c r="B5" s="67" t="s">
        <v>254</v>
      </c>
      <c r="C5" s="67"/>
      <c r="D5" s="67"/>
      <c r="E5" s="67"/>
      <c r="F5" s="67"/>
    </row>
    <row r="6" spans="2:6" ht="16.5" customHeight="1">
      <c r="B6" s="1" t="s">
        <v>5</v>
      </c>
      <c r="C6" s="8"/>
      <c r="D6" s="8"/>
      <c r="E6" s="7" t="s">
        <v>6</v>
      </c>
      <c r="F6" s="8"/>
    </row>
    <row r="7" spans="2:6" ht="20.25" customHeight="1">
      <c r="B7" s="86" t="s">
        <v>1</v>
      </c>
      <c r="C7" s="86" t="s">
        <v>116</v>
      </c>
      <c r="D7" s="86" t="s">
        <v>117</v>
      </c>
      <c r="E7" s="86" t="s">
        <v>0</v>
      </c>
      <c r="F7" s="8"/>
    </row>
    <row r="8" spans="2:6" ht="21.75" customHeight="1">
      <c r="B8" s="87"/>
      <c r="C8" s="86"/>
      <c r="D8" s="86"/>
      <c r="E8" s="86"/>
      <c r="F8" s="8"/>
    </row>
    <row r="9" spans="2:6" ht="18" customHeight="1">
      <c r="B9" s="21">
        <v>1</v>
      </c>
      <c r="C9" s="21">
        <v>2</v>
      </c>
      <c r="D9" s="21">
        <v>3</v>
      </c>
      <c r="E9" s="21">
        <v>4</v>
      </c>
      <c r="F9" s="8"/>
    </row>
    <row r="10" spans="2:6" ht="18" customHeight="1">
      <c r="B10" s="58" t="s">
        <v>14</v>
      </c>
      <c r="C10" s="59" t="s">
        <v>7</v>
      </c>
      <c r="D10" s="59" t="s">
        <v>244</v>
      </c>
      <c r="E10" s="47">
        <f>E11+E12+E20+E26+E25</f>
        <v>1667.6</v>
      </c>
      <c r="F10" s="8"/>
    </row>
    <row r="11" spans="2:6" ht="37.5" customHeight="1">
      <c r="B11" s="17" t="s">
        <v>97</v>
      </c>
      <c r="C11" s="22" t="s">
        <v>7</v>
      </c>
      <c r="D11" s="22" t="s">
        <v>9</v>
      </c>
      <c r="E11" s="63">
        <f>414+40.6+7.7</f>
        <v>462.3</v>
      </c>
      <c r="F11" s="8" t="s">
        <v>309</v>
      </c>
    </row>
    <row r="12" spans="2:6" ht="48.75" customHeight="1">
      <c r="B12" s="30" t="s">
        <v>100</v>
      </c>
      <c r="C12" s="22" t="s">
        <v>7</v>
      </c>
      <c r="D12" s="22" t="s">
        <v>8</v>
      </c>
      <c r="E12" s="63">
        <f>770.1+167.4+8.3-114.7+93.4+72.6-13.6-37</f>
        <v>946.4999999999999</v>
      </c>
      <c r="F12" s="8" t="s">
        <v>309</v>
      </c>
    </row>
    <row r="13" spans="2:6" ht="21.75" customHeight="1" hidden="1">
      <c r="B13" s="25" t="s">
        <v>94</v>
      </c>
      <c r="C13" s="22" t="s">
        <v>7</v>
      </c>
      <c r="D13" s="22" t="s">
        <v>93</v>
      </c>
      <c r="E13" s="29"/>
      <c r="F13" s="8"/>
    </row>
    <row r="14" spans="2:6" ht="21.75" customHeight="1">
      <c r="B14" s="54" t="s">
        <v>194</v>
      </c>
      <c r="C14" s="56"/>
      <c r="D14" s="56"/>
      <c r="E14" s="57"/>
      <c r="F14" s="8"/>
    </row>
    <row r="15" spans="2:6" ht="21.75" customHeight="1">
      <c r="B15" s="54" t="s">
        <v>195</v>
      </c>
      <c r="C15" s="56" t="s">
        <v>7</v>
      </c>
      <c r="D15" s="56" t="s">
        <v>8</v>
      </c>
      <c r="E15" s="57">
        <f>E16+E17+E18+E19</f>
        <v>88.8</v>
      </c>
      <c r="F15" s="8"/>
    </row>
    <row r="16" spans="2:6" ht="33.75" customHeight="1">
      <c r="B16" s="55" t="s">
        <v>198</v>
      </c>
      <c r="C16" s="56" t="s">
        <v>7</v>
      </c>
      <c r="D16" s="56" t="s">
        <v>8</v>
      </c>
      <c r="E16" s="57">
        <f>64-13.6</f>
        <v>50.4</v>
      </c>
      <c r="F16" s="8"/>
    </row>
    <row r="17" spans="2:6" ht="31.5" customHeight="1">
      <c r="B17" s="55" t="s">
        <v>203</v>
      </c>
      <c r="C17" s="56" t="s">
        <v>7</v>
      </c>
      <c r="D17" s="56" t="s">
        <v>8</v>
      </c>
      <c r="E17" s="57">
        <v>25.7</v>
      </c>
      <c r="F17" s="8"/>
    </row>
    <row r="18" spans="2:6" ht="36" customHeight="1">
      <c r="B18" s="55" t="s">
        <v>200</v>
      </c>
      <c r="C18" s="56" t="s">
        <v>7</v>
      </c>
      <c r="D18" s="56" t="s">
        <v>8</v>
      </c>
      <c r="E18" s="57">
        <v>7.7</v>
      </c>
      <c r="F18" s="8"/>
    </row>
    <row r="19" spans="2:6" ht="36" customHeight="1">
      <c r="B19" s="55" t="s">
        <v>239</v>
      </c>
      <c r="C19" s="56" t="s">
        <v>7</v>
      </c>
      <c r="D19" s="56" t="s">
        <v>8</v>
      </c>
      <c r="E19" s="57">
        <v>5</v>
      </c>
      <c r="F19" s="8"/>
    </row>
    <row r="20" spans="2:6" ht="36" customHeight="1">
      <c r="B20" s="25" t="s">
        <v>133</v>
      </c>
      <c r="C20" s="22" t="s">
        <v>7</v>
      </c>
      <c r="D20" s="22" t="s">
        <v>64</v>
      </c>
      <c r="E20" s="29">
        <f>E22</f>
        <v>95</v>
      </c>
      <c r="F20" s="8"/>
    </row>
    <row r="21" spans="2:6" ht="19.5" customHeight="1">
      <c r="B21" s="54" t="s">
        <v>194</v>
      </c>
      <c r="C21" s="22"/>
      <c r="D21" s="22"/>
      <c r="E21" s="29"/>
      <c r="F21" s="8"/>
    </row>
    <row r="22" spans="2:6" ht="15.75" customHeight="1">
      <c r="B22" s="54" t="s">
        <v>195</v>
      </c>
      <c r="C22" s="56" t="s">
        <v>7</v>
      </c>
      <c r="D22" s="56" t="s">
        <v>64</v>
      </c>
      <c r="E22" s="57">
        <f>E23+E24</f>
        <v>95</v>
      </c>
      <c r="F22" s="8"/>
    </row>
    <row r="23" spans="2:6" ht="67.5" customHeight="1">
      <c r="B23" s="55" t="s">
        <v>201</v>
      </c>
      <c r="C23" s="56" t="s">
        <v>7</v>
      </c>
      <c r="D23" s="56" t="s">
        <v>64</v>
      </c>
      <c r="E23" s="57">
        <v>70</v>
      </c>
      <c r="F23" s="8"/>
    </row>
    <row r="24" spans="2:6" ht="33" customHeight="1">
      <c r="B24" s="55" t="s">
        <v>202</v>
      </c>
      <c r="C24" s="56" t="s">
        <v>7</v>
      </c>
      <c r="D24" s="56" t="s">
        <v>64</v>
      </c>
      <c r="E24" s="64">
        <v>25</v>
      </c>
      <c r="F24" s="8"/>
    </row>
    <row r="25" spans="2:6" ht="21" customHeight="1">
      <c r="B25" s="31" t="s">
        <v>304</v>
      </c>
      <c r="C25" s="22" t="s">
        <v>7</v>
      </c>
      <c r="D25" s="22" t="s">
        <v>183</v>
      </c>
      <c r="E25" s="63">
        <v>161.3</v>
      </c>
      <c r="F25" s="8"/>
    </row>
    <row r="26" spans="2:6" ht="21.75" customHeight="1">
      <c r="B26" s="25" t="s">
        <v>80</v>
      </c>
      <c r="C26" s="22" t="s">
        <v>7</v>
      </c>
      <c r="D26" s="22" t="s">
        <v>81</v>
      </c>
      <c r="E26" s="63">
        <f>1.6+0.9</f>
        <v>2.5</v>
      </c>
      <c r="F26" s="8"/>
    </row>
    <row r="27" spans="2:6" ht="15.75">
      <c r="B27" s="58" t="s">
        <v>15</v>
      </c>
      <c r="C27" s="59" t="s">
        <v>9</v>
      </c>
      <c r="D27" s="59" t="s">
        <v>244</v>
      </c>
      <c r="E27" s="65">
        <f>E28</f>
        <v>79.9</v>
      </c>
      <c r="F27" s="8"/>
    </row>
    <row r="28" spans="2:6" ht="16.5" customHeight="1">
      <c r="B28" s="25" t="s">
        <v>101</v>
      </c>
      <c r="C28" s="22" t="s">
        <v>9</v>
      </c>
      <c r="D28" s="22" t="s">
        <v>10</v>
      </c>
      <c r="E28" s="63">
        <v>79.9</v>
      </c>
      <c r="F28" s="8"/>
    </row>
    <row r="29" spans="2:6" ht="32.25" customHeight="1">
      <c r="B29" s="58" t="s">
        <v>16</v>
      </c>
      <c r="C29" s="59" t="s">
        <v>10</v>
      </c>
      <c r="D29" s="59" t="s">
        <v>244</v>
      </c>
      <c r="E29" s="65">
        <f>E31</f>
        <v>9.6</v>
      </c>
      <c r="F29" s="8"/>
    </row>
    <row r="30" spans="2:6" ht="12" customHeight="1" hidden="1">
      <c r="B30" s="17" t="s">
        <v>96</v>
      </c>
      <c r="C30" s="22" t="s">
        <v>10</v>
      </c>
      <c r="D30" s="22" t="s">
        <v>13</v>
      </c>
      <c r="E30" s="63"/>
      <c r="F30" s="8"/>
    </row>
    <row r="31" spans="2:6" ht="16.5" customHeight="1">
      <c r="B31" s="25" t="s">
        <v>152</v>
      </c>
      <c r="C31" s="22" t="s">
        <v>10</v>
      </c>
      <c r="D31" s="22">
        <v>10</v>
      </c>
      <c r="E31" s="63">
        <f>10-0.4</f>
        <v>9.6</v>
      </c>
      <c r="F31" s="8"/>
    </row>
    <row r="32" spans="2:6" ht="15" customHeight="1">
      <c r="B32" s="58" t="s">
        <v>18</v>
      </c>
      <c r="C32" s="59" t="s">
        <v>11</v>
      </c>
      <c r="D32" s="59" t="s">
        <v>244</v>
      </c>
      <c r="E32" s="65">
        <f>E36+E35</f>
        <v>328.9</v>
      </c>
      <c r="F32" s="8"/>
    </row>
    <row r="33" spans="2:6" ht="10.5" customHeight="1" hidden="1">
      <c r="B33" s="25" t="s">
        <v>91</v>
      </c>
      <c r="C33" s="22" t="s">
        <v>11</v>
      </c>
      <c r="D33" s="22" t="s">
        <v>9</v>
      </c>
      <c r="E33" s="63"/>
      <c r="F33" s="8"/>
    </row>
    <row r="34" spans="2:6" ht="11.25" customHeight="1" hidden="1">
      <c r="B34" s="25" t="s">
        <v>158</v>
      </c>
      <c r="C34" s="22" t="s">
        <v>11</v>
      </c>
      <c r="D34" s="22" t="s">
        <v>9</v>
      </c>
      <c r="E34" s="63"/>
      <c r="F34" s="8"/>
    </row>
    <row r="35" spans="2:6" ht="20.25" customHeight="1">
      <c r="B35" s="25" t="s">
        <v>158</v>
      </c>
      <c r="C35" s="22" t="s">
        <v>11</v>
      </c>
      <c r="D35" s="22" t="s">
        <v>9</v>
      </c>
      <c r="E35" s="63">
        <f>37.8+14</f>
        <v>51.8</v>
      </c>
      <c r="F35" s="8"/>
    </row>
    <row r="36" spans="2:6" ht="20.25" customHeight="1">
      <c r="B36" s="25" t="s">
        <v>102</v>
      </c>
      <c r="C36" s="22" t="s">
        <v>11</v>
      </c>
      <c r="D36" s="22" t="s">
        <v>10</v>
      </c>
      <c r="E36" s="63">
        <f>227+22.8+0.1-1.6+8.4-8.4+28.8</f>
        <v>277.09999999999997</v>
      </c>
      <c r="F36" s="8"/>
    </row>
    <row r="37" spans="2:6" ht="0.75" customHeight="1" hidden="1">
      <c r="B37" s="17" t="s">
        <v>77</v>
      </c>
      <c r="C37" s="22" t="s">
        <v>12</v>
      </c>
      <c r="D37" s="22"/>
      <c r="E37" s="63"/>
      <c r="F37" s="8"/>
    </row>
    <row r="38" spans="2:6" ht="16.5" customHeight="1" hidden="1">
      <c r="B38" s="25" t="s">
        <v>71</v>
      </c>
      <c r="C38" s="22" t="s">
        <v>12</v>
      </c>
      <c r="D38" s="22" t="s">
        <v>7</v>
      </c>
      <c r="E38" s="63"/>
      <c r="F38" s="8"/>
    </row>
    <row r="39" spans="2:6" ht="31.5" hidden="1">
      <c r="B39" s="25" t="s">
        <v>72</v>
      </c>
      <c r="C39" s="22" t="s">
        <v>12</v>
      </c>
      <c r="D39" s="22" t="s">
        <v>64</v>
      </c>
      <c r="E39" s="63"/>
      <c r="F39" s="8"/>
    </row>
    <row r="40" spans="2:6" ht="15.75" hidden="1">
      <c r="B40" s="25" t="s">
        <v>82</v>
      </c>
      <c r="C40" s="22" t="s">
        <v>17</v>
      </c>
      <c r="D40" s="22" t="s">
        <v>10</v>
      </c>
      <c r="E40" s="63"/>
      <c r="F40" s="8"/>
    </row>
    <row r="41" spans="2:6" ht="15.75" hidden="1">
      <c r="B41" s="25" t="s">
        <v>83</v>
      </c>
      <c r="C41" s="22" t="s">
        <v>17</v>
      </c>
      <c r="D41" s="22" t="s">
        <v>10</v>
      </c>
      <c r="E41" s="63"/>
      <c r="F41" s="8"/>
    </row>
    <row r="42" spans="2:6" ht="15.75" hidden="1">
      <c r="B42" s="25" t="s">
        <v>92</v>
      </c>
      <c r="C42" s="22" t="s">
        <v>93</v>
      </c>
      <c r="D42" s="22"/>
      <c r="E42" s="63"/>
      <c r="F42" s="8"/>
    </row>
    <row r="43" spans="2:6" ht="15.75">
      <c r="B43" s="60" t="s">
        <v>77</v>
      </c>
      <c r="C43" s="59" t="s">
        <v>12</v>
      </c>
      <c r="D43" s="59" t="s">
        <v>244</v>
      </c>
      <c r="E43" s="65">
        <f>E44+E51</f>
        <v>1392.5</v>
      </c>
      <c r="F43" s="8"/>
    </row>
    <row r="44" spans="2:6" ht="15.75">
      <c r="B44" s="25" t="s">
        <v>134</v>
      </c>
      <c r="C44" s="22" t="s">
        <v>12</v>
      </c>
      <c r="D44" s="22" t="s">
        <v>7</v>
      </c>
      <c r="E44" s="63">
        <v>350</v>
      </c>
      <c r="F44" s="8"/>
    </row>
    <row r="45" spans="2:6" ht="15.75">
      <c r="B45" s="54" t="s">
        <v>194</v>
      </c>
      <c r="C45" s="22"/>
      <c r="D45" s="22"/>
      <c r="E45" s="29"/>
      <c r="F45" s="8"/>
    </row>
    <row r="46" spans="2:6" ht="15.75">
      <c r="B46" s="54" t="s">
        <v>195</v>
      </c>
      <c r="C46" s="56" t="s">
        <v>12</v>
      </c>
      <c r="D46" s="56" t="s">
        <v>7</v>
      </c>
      <c r="E46" s="57">
        <f>E47</f>
        <v>350</v>
      </c>
      <c r="F46" s="8"/>
    </row>
    <row r="47" spans="2:6" ht="31.5" customHeight="1">
      <c r="B47" s="55" t="s">
        <v>199</v>
      </c>
      <c r="C47" s="56" t="s">
        <v>12</v>
      </c>
      <c r="D47" s="56" t="s">
        <v>7</v>
      </c>
      <c r="E47" s="57">
        <v>350</v>
      </c>
      <c r="F47" s="8"/>
    </row>
    <row r="48" spans="2:6" ht="9" customHeight="1" hidden="1">
      <c r="B48" s="25" t="s">
        <v>82</v>
      </c>
      <c r="C48" s="22" t="s">
        <v>17</v>
      </c>
      <c r="D48" s="22"/>
      <c r="E48" s="29">
        <f>E49+E50</f>
        <v>0</v>
      </c>
      <c r="F48" s="8"/>
    </row>
    <row r="49" spans="2:6" ht="15.75" hidden="1">
      <c r="B49" s="25" t="s">
        <v>126</v>
      </c>
      <c r="C49" s="22" t="s">
        <v>17</v>
      </c>
      <c r="D49" s="22" t="s">
        <v>7</v>
      </c>
      <c r="E49" s="29"/>
      <c r="F49" s="8"/>
    </row>
    <row r="50" spans="2:6" ht="15.75" hidden="1">
      <c r="B50" s="25" t="s">
        <v>151</v>
      </c>
      <c r="C50" s="22" t="s">
        <v>17</v>
      </c>
      <c r="D50" s="22" t="s">
        <v>10</v>
      </c>
      <c r="E50" s="29"/>
      <c r="F50" s="8"/>
    </row>
    <row r="51" spans="2:6" ht="15.75">
      <c r="B51" s="25" t="s">
        <v>297</v>
      </c>
      <c r="C51" s="22" t="s">
        <v>12</v>
      </c>
      <c r="D51" s="22" t="s">
        <v>8</v>
      </c>
      <c r="E51" s="29">
        <f>1177.3-134.8</f>
        <v>1042.5</v>
      </c>
      <c r="F51" s="8"/>
    </row>
    <row r="52" spans="2:6" ht="15.75">
      <c r="B52" s="60" t="s">
        <v>82</v>
      </c>
      <c r="C52" s="59" t="s">
        <v>17</v>
      </c>
      <c r="D52" s="22"/>
      <c r="E52" s="47">
        <f>E53</f>
        <v>81.2</v>
      </c>
      <c r="F52" s="8"/>
    </row>
    <row r="53" spans="2:6" ht="15.75">
      <c r="B53" s="25" t="s">
        <v>126</v>
      </c>
      <c r="C53" s="22" t="s">
        <v>17</v>
      </c>
      <c r="D53" s="22" t="s">
        <v>7</v>
      </c>
      <c r="E53" s="29">
        <f>162.4-81.2</f>
        <v>81.2</v>
      </c>
      <c r="F53" s="8"/>
    </row>
    <row r="54" spans="2:6" ht="15.75">
      <c r="B54" s="60" t="s">
        <v>92</v>
      </c>
      <c r="C54" s="59" t="s">
        <v>93</v>
      </c>
      <c r="D54" s="59" t="s">
        <v>244</v>
      </c>
      <c r="E54" s="47">
        <f>E55</f>
        <v>61.4</v>
      </c>
      <c r="F54" s="8"/>
    </row>
    <row r="55" spans="2:6" ht="15.75">
      <c r="B55" s="25" t="s">
        <v>135</v>
      </c>
      <c r="C55" s="22" t="s">
        <v>93</v>
      </c>
      <c r="D55" s="22" t="s">
        <v>7</v>
      </c>
      <c r="E55" s="29">
        <v>61.4</v>
      </c>
      <c r="F55" s="8"/>
    </row>
    <row r="56" spans="2:6" ht="15.75">
      <c r="B56" s="54" t="s">
        <v>194</v>
      </c>
      <c r="C56" s="22"/>
      <c r="D56" s="22"/>
      <c r="E56" s="29"/>
      <c r="F56" s="8"/>
    </row>
    <row r="57" spans="2:6" ht="15.75">
      <c r="B57" s="54" t="s">
        <v>195</v>
      </c>
      <c r="C57" s="56" t="s">
        <v>93</v>
      </c>
      <c r="D57" s="56" t="s">
        <v>7</v>
      </c>
      <c r="E57" s="57">
        <f>E58</f>
        <v>61.4</v>
      </c>
      <c r="F57" s="8"/>
    </row>
    <row r="58" spans="2:6" ht="31.5">
      <c r="B58" s="55" t="s">
        <v>200</v>
      </c>
      <c r="C58" s="56" t="s">
        <v>93</v>
      </c>
      <c r="D58" s="56" t="s">
        <v>7</v>
      </c>
      <c r="E58" s="57">
        <v>61.4</v>
      </c>
      <c r="F58" s="8"/>
    </row>
    <row r="59" spans="2:6" ht="17.25" customHeight="1">
      <c r="B59" s="60" t="s">
        <v>4</v>
      </c>
      <c r="C59" s="59"/>
      <c r="D59" s="59"/>
      <c r="E59" s="47">
        <f>E10+E27+E29+E32+E43+E52+E54</f>
        <v>3621.1</v>
      </c>
      <c r="F59" s="8"/>
    </row>
    <row r="60" spans="2:6" ht="15" customHeight="1">
      <c r="B60" s="54" t="s">
        <v>194</v>
      </c>
      <c r="C60" s="22"/>
      <c r="D60" s="22"/>
      <c r="E60" s="29"/>
      <c r="F60" s="8"/>
    </row>
    <row r="61" spans="2:6" ht="30.75" customHeight="1">
      <c r="B61" s="54" t="s">
        <v>242</v>
      </c>
      <c r="C61" s="22"/>
      <c r="D61" s="22"/>
      <c r="E61" s="29">
        <f>E15+E20+E46+E57</f>
        <v>595.1999999999999</v>
      </c>
      <c r="F61" s="8"/>
    </row>
    <row r="62" ht="24.75" customHeight="1"/>
  </sheetData>
  <sheetProtection/>
  <mergeCells count="8">
    <mergeCell ref="B4:F4"/>
    <mergeCell ref="C1:E1"/>
    <mergeCell ref="C7:C8"/>
    <mergeCell ref="E7:E8"/>
    <mergeCell ref="D7:D8"/>
    <mergeCell ref="B7:B8"/>
    <mergeCell ref="B5:F5"/>
    <mergeCell ref="C2:E2"/>
  </mergeCells>
  <printOptions/>
  <pageMargins left="1" right="0.16" top="0.19" bottom="0.16" header="0.23" footer="0.16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G172"/>
  <sheetViews>
    <sheetView view="pageBreakPreview" zoomScale="85" zoomScaleSheetLayoutView="85" workbookViewId="0" topLeftCell="B1">
      <selection activeCell="E3" sqref="E3:G3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8.625" style="0" customWidth="1"/>
    <col min="6" max="6" width="8.00390625" style="0" customWidth="1"/>
    <col min="7" max="7" width="20.375" style="0" customWidth="1"/>
  </cols>
  <sheetData>
    <row r="3" spans="5:7" ht="36" customHeight="1">
      <c r="E3" s="79" t="s">
        <v>314</v>
      </c>
      <c r="F3" s="81"/>
      <c r="G3" s="81"/>
    </row>
    <row r="5" spans="2:7" ht="65.25" customHeight="1">
      <c r="B5" s="12"/>
      <c r="E5" s="79" t="s">
        <v>292</v>
      </c>
      <c r="F5" s="81"/>
      <c r="G5" s="81"/>
    </row>
    <row r="6" ht="18" customHeight="1">
      <c r="B6" s="3"/>
    </row>
    <row r="7" spans="2:7" ht="17.25" customHeight="1">
      <c r="B7" s="67" t="s">
        <v>21</v>
      </c>
      <c r="C7" s="67"/>
      <c r="D7" s="67"/>
      <c r="E7" s="67"/>
      <c r="F7" s="67"/>
      <c r="G7" s="67"/>
    </row>
    <row r="8" spans="2:7" ht="31.5" customHeight="1">
      <c r="B8" s="80" t="s">
        <v>255</v>
      </c>
      <c r="C8" s="80"/>
      <c r="D8" s="80"/>
      <c r="E8" s="80"/>
      <c r="F8" s="80"/>
      <c r="G8" s="80"/>
    </row>
    <row r="9" spans="2:7" ht="15.75" customHeight="1">
      <c r="B9" s="1" t="s">
        <v>5</v>
      </c>
      <c r="C9" s="8"/>
      <c r="D9" s="8"/>
      <c r="E9" s="8"/>
      <c r="F9" s="8"/>
      <c r="G9" s="8"/>
    </row>
    <row r="10" spans="2:7" ht="21" customHeight="1" hidden="1">
      <c r="B10" s="67"/>
      <c r="C10" s="67"/>
      <c r="D10" s="67"/>
      <c r="E10" s="67"/>
      <c r="F10" s="67"/>
      <c r="G10" s="67"/>
    </row>
    <row r="11" spans="2:7" ht="30" customHeight="1">
      <c r="B11" s="1"/>
      <c r="C11" s="8"/>
      <c r="D11" s="8"/>
      <c r="E11" s="8"/>
      <c r="F11" s="8"/>
      <c r="G11" s="9" t="s">
        <v>22</v>
      </c>
    </row>
    <row r="12" spans="2:7" ht="20.25" customHeight="1">
      <c r="B12" s="86" t="s">
        <v>1</v>
      </c>
      <c r="C12" s="86" t="s">
        <v>116</v>
      </c>
      <c r="D12" s="86" t="s">
        <v>117</v>
      </c>
      <c r="E12" s="86" t="s">
        <v>245</v>
      </c>
      <c r="F12" s="86" t="s">
        <v>246</v>
      </c>
      <c r="G12" s="88" t="s">
        <v>0</v>
      </c>
    </row>
    <row r="13" spans="2:7" ht="24.75" customHeight="1">
      <c r="B13" s="89"/>
      <c r="C13" s="86"/>
      <c r="D13" s="86"/>
      <c r="E13" s="86"/>
      <c r="F13" s="86"/>
      <c r="G13" s="88"/>
    </row>
    <row r="14" spans="2:7" ht="15.75"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33">
        <v>6</v>
      </c>
    </row>
    <row r="15" spans="2:7" ht="20.25" customHeight="1">
      <c r="B15" s="26" t="s">
        <v>14</v>
      </c>
      <c r="C15" s="28" t="s">
        <v>7</v>
      </c>
      <c r="D15" s="28"/>
      <c r="E15" s="28"/>
      <c r="F15" s="28"/>
      <c r="G15" s="47">
        <f>G21+G56+G16+G44+G52</f>
        <v>1667.6</v>
      </c>
    </row>
    <row r="16" spans="2:7" ht="31.5" customHeight="1">
      <c r="B16" s="31" t="s">
        <v>97</v>
      </c>
      <c r="C16" s="28" t="s">
        <v>7</v>
      </c>
      <c r="D16" s="28" t="s">
        <v>9</v>
      </c>
      <c r="E16" s="28"/>
      <c r="F16" s="28"/>
      <c r="G16" s="29">
        <f>G17</f>
        <v>462.3</v>
      </c>
    </row>
    <row r="17" spans="2:7" ht="17.25" customHeight="1">
      <c r="B17" s="40" t="s">
        <v>105</v>
      </c>
      <c r="C17" s="28" t="s">
        <v>7</v>
      </c>
      <c r="D17" s="28" t="s">
        <v>9</v>
      </c>
      <c r="E17" s="28" t="s">
        <v>213</v>
      </c>
      <c r="F17" s="28"/>
      <c r="G17" s="29">
        <f>G18</f>
        <v>462.3</v>
      </c>
    </row>
    <row r="18" spans="2:7" ht="15.75" customHeight="1">
      <c r="B18" s="31" t="s">
        <v>98</v>
      </c>
      <c r="C18" s="28" t="s">
        <v>7</v>
      </c>
      <c r="D18" s="28" t="s">
        <v>9</v>
      </c>
      <c r="E18" s="28" t="s">
        <v>214</v>
      </c>
      <c r="F18" s="28"/>
      <c r="G18" s="29">
        <f>G20</f>
        <v>462.3</v>
      </c>
    </row>
    <row r="19" spans="2:7" ht="30.75" customHeight="1">
      <c r="B19" s="31" t="s">
        <v>106</v>
      </c>
      <c r="C19" s="28" t="s">
        <v>7</v>
      </c>
      <c r="D19" s="28" t="s">
        <v>9</v>
      </c>
      <c r="E19" s="28" t="s">
        <v>215</v>
      </c>
      <c r="F19" s="28"/>
      <c r="G19" s="63">
        <f>G18</f>
        <v>462.3</v>
      </c>
    </row>
    <row r="20" spans="2:7" ht="33" customHeight="1">
      <c r="B20" s="31" t="s">
        <v>89</v>
      </c>
      <c r="C20" s="28" t="s">
        <v>7</v>
      </c>
      <c r="D20" s="28" t="s">
        <v>9</v>
      </c>
      <c r="E20" s="28" t="s">
        <v>215</v>
      </c>
      <c r="F20" s="28" t="s">
        <v>86</v>
      </c>
      <c r="G20" s="63">
        <f>414+40.6+7.7</f>
        <v>462.3</v>
      </c>
    </row>
    <row r="21" spans="2:7" ht="48" customHeight="1">
      <c r="B21" s="41" t="s">
        <v>100</v>
      </c>
      <c r="C21" s="28" t="s">
        <v>7</v>
      </c>
      <c r="D21" s="28" t="s">
        <v>8</v>
      </c>
      <c r="E21" s="28"/>
      <c r="F21" s="28"/>
      <c r="G21" s="63">
        <f>G22+G27</f>
        <v>946.5</v>
      </c>
    </row>
    <row r="22" spans="2:7" ht="20.25" customHeight="1">
      <c r="B22" s="40" t="s">
        <v>105</v>
      </c>
      <c r="C22" s="28" t="s">
        <v>7</v>
      </c>
      <c r="D22" s="28" t="s">
        <v>8</v>
      </c>
      <c r="E22" s="28" t="s">
        <v>213</v>
      </c>
      <c r="F22" s="28"/>
      <c r="G22" s="63">
        <f>G23</f>
        <v>857.7</v>
      </c>
    </row>
    <row r="23" spans="2:7" ht="31.5" customHeight="1">
      <c r="B23" s="31" t="s">
        <v>106</v>
      </c>
      <c r="C23" s="28" t="s">
        <v>7</v>
      </c>
      <c r="D23" s="28" t="s">
        <v>8</v>
      </c>
      <c r="E23" s="28" t="s">
        <v>216</v>
      </c>
      <c r="F23" s="28"/>
      <c r="G23" s="63">
        <f>G24+G25+G26</f>
        <v>857.7</v>
      </c>
    </row>
    <row r="24" spans="2:7" ht="32.25" customHeight="1">
      <c r="B24" s="31" t="s">
        <v>89</v>
      </c>
      <c r="C24" s="28" t="s">
        <v>7</v>
      </c>
      <c r="D24" s="28" t="s">
        <v>8</v>
      </c>
      <c r="E24" s="28" t="s">
        <v>216</v>
      </c>
      <c r="F24" s="28" t="s">
        <v>86</v>
      </c>
      <c r="G24" s="63">
        <f>476+167.4-21.2-114.7-54-38.5</f>
        <v>414.99999999999994</v>
      </c>
    </row>
    <row r="25" spans="2:7" ht="31.5" customHeight="1">
      <c r="B25" s="31" t="s">
        <v>108</v>
      </c>
      <c r="C25" s="28" t="s">
        <v>7</v>
      </c>
      <c r="D25" s="28" t="s">
        <v>8</v>
      </c>
      <c r="E25" s="28" t="s">
        <v>216</v>
      </c>
      <c r="F25" s="28" t="s">
        <v>87</v>
      </c>
      <c r="G25" s="63">
        <f>182.7+8.3+21.2+93.4+126.6+0.3</f>
        <v>432.50000000000006</v>
      </c>
    </row>
    <row r="26" spans="2:7" ht="17.25" customHeight="1">
      <c r="B26" s="31" t="s">
        <v>85</v>
      </c>
      <c r="C26" s="28" t="s">
        <v>7</v>
      </c>
      <c r="D26" s="28" t="s">
        <v>8</v>
      </c>
      <c r="E26" s="28" t="s">
        <v>216</v>
      </c>
      <c r="F26" s="28" t="s">
        <v>88</v>
      </c>
      <c r="G26" s="63">
        <f>9+1.2</f>
        <v>10.2</v>
      </c>
    </row>
    <row r="27" spans="2:7" ht="17.25" customHeight="1">
      <c r="B27" s="31" t="s">
        <v>123</v>
      </c>
      <c r="C27" s="28" t="s">
        <v>7</v>
      </c>
      <c r="D27" s="28" t="s">
        <v>8</v>
      </c>
      <c r="E27" s="28" t="s">
        <v>217</v>
      </c>
      <c r="F27" s="28"/>
      <c r="G27" s="63">
        <f>G28+G31+G39+G34+G37+G42</f>
        <v>88.8</v>
      </c>
    </row>
    <row r="28" spans="2:7" ht="42" customHeight="1" hidden="1">
      <c r="B28" s="31" t="s">
        <v>124</v>
      </c>
      <c r="C28" s="28" t="s">
        <v>7</v>
      </c>
      <c r="D28" s="28" t="s">
        <v>8</v>
      </c>
      <c r="E28" s="28" t="s">
        <v>174</v>
      </c>
      <c r="F28" s="28"/>
      <c r="G28" s="63">
        <f>G29</f>
        <v>0</v>
      </c>
    </row>
    <row r="29" spans="2:7" ht="27" customHeight="1" hidden="1">
      <c r="B29" s="31" t="s">
        <v>103</v>
      </c>
      <c r="C29" s="28" t="s">
        <v>7</v>
      </c>
      <c r="D29" s="28" t="s">
        <v>8</v>
      </c>
      <c r="E29" s="28" t="s">
        <v>174</v>
      </c>
      <c r="F29" s="28" t="s">
        <v>90</v>
      </c>
      <c r="G29" s="63"/>
    </row>
    <row r="30" spans="2:7" ht="36" customHeight="1">
      <c r="B30" s="31" t="s">
        <v>198</v>
      </c>
      <c r="C30" s="28" t="s">
        <v>7</v>
      </c>
      <c r="D30" s="28" t="s">
        <v>8</v>
      </c>
      <c r="E30" s="28" t="s">
        <v>218</v>
      </c>
      <c r="F30" s="28"/>
      <c r="G30" s="63">
        <f>G31</f>
        <v>50.4</v>
      </c>
    </row>
    <row r="31" spans="2:7" ht="53.25" customHeight="1">
      <c r="B31" s="31" t="s">
        <v>204</v>
      </c>
      <c r="C31" s="28" t="s">
        <v>7</v>
      </c>
      <c r="D31" s="28" t="s">
        <v>8</v>
      </c>
      <c r="E31" s="28" t="s">
        <v>219</v>
      </c>
      <c r="F31" s="28"/>
      <c r="G31" s="63">
        <f>G32</f>
        <v>50.4</v>
      </c>
    </row>
    <row r="32" spans="2:7" ht="17.25" customHeight="1">
      <c r="B32" s="31" t="s">
        <v>103</v>
      </c>
      <c r="C32" s="28" t="s">
        <v>7</v>
      </c>
      <c r="D32" s="28" t="s">
        <v>8</v>
      </c>
      <c r="E32" s="28" t="s">
        <v>219</v>
      </c>
      <c r="F32" s="28" t="s">
        <v>90</v>
      </c>
      <c r="G32" s="63">
        <f>64-13.6</f>
        <v>50.4</v>
      </c>
    </row>
    <row r="33" spans="2:7" ht="39.75" customHeight="1">
      <c r="B33" s="31" t="s">
        <v>200</v>
      </c>
      <c r="C33" s="28" t="s">
        <v>7</v>
      </c>
      <c r="D33" s="28" t="s">
        <v>8</v>
      </c>
      <c r="E33" s="28" t="s">
        <v>220</v>
      </c>
      <c r="F33" s="28"/>
      <c r="G33" s="63">
        <f>G34</f>
        <v>7.7</v>
      </c>
    </row>
    <row r="34" spans="2:7" ht="48.75" customHeight="1">
      <c r="B34" s="31" t="s">
        <v>204</v>
      </c>
      <c r="C34" s="28" t="s">
        <v>7</v>
      </c>
      <c r="D34" s="28" t="s">
        <v>8</v>
      </c>
      <c r="E34" s="28" t="s">
        <v>221</v>
      </c>
      <c r="F34" s="28"/>
      <c r="G34" s="63">
        <f>G35</f>
        <v>7.7</v>
      </c>
    </row>
    <row r="35" spans="2:7" ht="18.75" customHeight="1">
      <c r="B35" s="31" t="s">
        <v>103</v>
      </c>
      <c r="C35" s="28" t="s">
        <v>7</v>
      </c>
      <c r="D35" s="28" t="s">
        <v>8</v>
      </c>
      <c r="E35" s="28" t="s">
        <v>221</v>
      </c>
      <c r="F35" s="28" t="s">
        <v>90</v>
      </c>
      <c r="G35" s="63">
        <v>7.7</v>
      </c>
    </row>
    <row r="36" spans="2:7" ht="32.25" customHeight="1">
      <c r="B36" s="31" t="s">
        <v>205</v>
      </c>
      <c r="C36" s="28" t="s">
        <v>7</v>
      </c>
      <c r="D36" s="28" t="s">
        <v>8</v>
      </c>
      <c r="E36" s="28" t="s">
        <v>222</v>
      </c>
      <c r="F36" s="28"/>
      <c r="G36" s="63">
        <f>G37</f>
        <v>25.7</v>
      </c>
    </row>
    <row r="37" spans="2:7" ht="53.25" customHeight="1">
      <c r="B37" s="31" t="s">
        <v>204</v>
      </c>
      <c r="C37" s="28" t="s">
        <v>7</v>
      </c>
      <c r="D37" s="28" t="s">
        <v>8</v>
      </c>
      <c r="E37" s="28" t="s">
        <v>223</v>
      </c>
      <c r="F37" s="28"/>
      <c r="G37" s="63">
        <f>G38</f>
        <v>25.7</v>
      </c>
    </row>
    <row r="38" spans="2:7" ht="20.25" customHeight="1">
      <c r="B38" s="31" t="s">
        <v>103</v>
      </c>
      <c r="C38" s="28" t="s">
        <v>7</v>
      </c>
      <c r="D38" s="28" t="s">
        <v>8</v>
      </c>
      <c r="E38" s="28" t="s">
        <v>223</v>
      </c>
      <c r="F38" s="28" t="s">
        <v>90</v>
      </c>
      <c r="G38" s="63">
        <v>25.7</v>
      </c>
    </row>
    <row r="39" spans="2:7" ht="0.75" customHeight="1" hidden="1">
      <c r="B39" s="31" t="s">
        <v>125</v>
      </c>
      <c r="C39" s="28" t="s">
        <v>7</v>
      </c>
      <c r="D39" s="28" t="s">
        <v>8</v>
      </c>
      <c r="E39" s="28" t="s">
        <v>175</v>
      </c>
      <c r="F39" s="28"/>
      <c r="G39" s="63">
        <f>G40</f>
        <v>0</v>
      </c>
    </row>
    <row r="40" spans="2:7" ht="30.75" customHeight="1" hidden="1">
      <c r="B40" s="31" t="s">
        <v>103</v>
      </c>
      <c r="C40" s="28" t="s">
        <v>7</v>
      </c>
      <c r="D40" s="28" t="s">
        <v>8</v>
      </c>
      <c r="E40" s="28" t="s">
        <v>175</v>
      </c>
      <c r="F40" s="28" t="s">
        <v>90</v>
      </c>
      <c r="G40" s="63"/>
    </row>
    <row r="41" spans="2:7" ht="30.75" customHeight="1">
      <c r="B41" s="31" t="s">
        <v>238</v>
      </c>
      <c r="C41" s="28" t="s">
        <v>7</v>
      </c>
      <c r="D41" s="28" t="s">
        <v>8</v>
      </c>
      <c r="E41" s="28" t="s">
        <v>240</v>
      </c>
      <c r="F41" s="28"/>
      <c r="G41" s="63">
        <f>G42</f>
        <v>5</v>
      </c>
    </row>
    <row r="42" spans="2:7" ht="30.75" customHeight="1">
      <c r="B42" s="31" t="s">
        <v>204</v>
      </c>
      <c r="C42" s="28" t="s">
        <v>7</v>
      </c>
      <c r="D42" s="28" t="s">
        <v>8</v>
      </c>
      <c r="E42" s="28" t="s">
        <v>241</v>
      </c>
      <c r="F42" s="28"/>
      <c r="G42" s="63">
        <f>G43</f>
        <v>5</v>
      </c>
    </row>
    <row r="43" spans="2:7" ht="30.75" customHeight="1">
      <c r="B43" s="31" t="s">
        <v>103</v>
      </c>
      <c r="C43" s="28" t="s">
        <v>7</v>
      </c>
      <c r="D43" s="28" t="s">
        <v>8</v>
      </c>
      <c r="E43" s="28" t="s">
        <v>241</v>
      </c>
      <c r="F43" s="28" t="s">
        <v>90</v>
      </c>
      <c r="G43" s="63">
        <v>5</v>
      </c>
    </row>
    <row r="44" spans="2:7" ht="42" customHeight="1">
      <c r="B44" s="25" t="s">
        <v>133</v>
      </c>
      <c r="C44" s="22" t="s">
        <v>7</v>
      </c>
      <c r="D44" s="22" t="s">
        <v>64</v>
      </c>
      <c r="E44" s="24"/>
      <c r="F44" s="28"/>
      <c r="G44" s="63">
        <f>G45</f>
        <v>95</v>
      </c>
    </row>
    <row r="45" spans="2:7" ht="19.5" customHeight="1">
      <c r="B45" s="31" t="s">
        <v>123</v>
      </c>
      <c r="C45" s="28" t="s">
        <v>7</v>
      </c>
      <c r="D45" s="28" t="s">
        <v>64</v>
      </c>
      <c r="E45" s="28" t="s">
        <v>217</v>
      </c>
      <c r="F45" s="28"/>
      <c r="G45" s="63">
        <f>G47+G50</f>
        <v>95</v>
      </c>
    </row>
    <row r="46" spans="2:7" ht="69" customHeight="1">
      <c r="B46" s="31" t="s">
        <v>201</v>
      </c>
      <c r="C46" s="28" t="s">
        <v>7</v>
      </c>
      <c r="D46" s="28" t="s">
        <v>64</v>
      </c>
      <c r="E46" s="28" t="s">
        <v>224</v>
      </c>
      <c r="F46" s="28"/>
      <c r="G46" s="63">
        <f>G47</f>
        <v>70</v>
      </c>
    </row>
    <row r="47" spans="2:7" ht="45.75" customHeight="1">
      <c r="B47" s="31" t="s">
        <v>204</v>
      </c>
      <c r="C47" s="28" t="s">
        <v>7</v>
      </c>
      <c r="D47" s="28" t="s">
        <v>64</v>
      </c>
      <c r="E47" s="28" t="s">
        <v>225</v>
      </c>
      <c r="F47" s="28"/>
      <c r="G47" s="63">
        <f>G48</f>
        <v>70</v>
      </c>
    </row>
    <row r="48" spans="2:7" ht="16.5" customHeight="1">
      <c r="B48" s="31" t="s">
        <v>103</v>
      </c>
      <c r="C48" s="28" t="s">
        <v>7</v>
      </c>
      <c r="D48" s="28" t="s">
        <v>64</v>
      </c>
      <c r="E48" s="28" t="s">
        <v>225</v>
      </c>
      <c r="F48" s="28" t="s">
        <v>90</v>
      </c>
      <c r="G48" s="63">
        <v>70</v>
      </c>
    </row>
    <row r="49" spans="2:7" ht="33.75" customHeight="1">
      <c r="B49" s="31" t="s">
        <v>202</v>
      </c>
      <c r="C49" s="28" t="s">
        <v>7</v>
      </c>
      <c r="D49" s="28" t="s">
        <v>64</v>
      </c>
      <c r="E49" s="28" t="s">
        <v>226</v>
      </c>
      <c r="F49" s="28"/>
      <c r="G49" s="63">
        <f>G50</f>
        <v>25</v>
      </c>
    </row>
    <row r="50" spans="2:7" ht="48" customHeight="1">
      <c r="B50" s="31" t="s">
        <v>204</v>
      </c>
      <c r="C50" s="28" t="s">
        <v>7</v>
      </c>
      <c r="D50" s="28" t="s">
        <v>64</v>
      </c>
      <c r="E50" s="28" t="s">
        <v>227</v>
      </c>
      <c r="F50" s="28"/>
      <c r="G50" s="63">
        <f>G51</f>
        <v>25</v>
      </c>
    </row>
    <row r="51" spans="2:7" ht="19.5" customHeight="1">
      <c r="B51" s="31" t="s">
        <v>103</v>
      </c>
      <c r="C51" s="28" t="s">
        <v>7</v>
      </c>
      <c r="D51" s="28" t="s">
        <v>64</v>
      </c>
      <c r="E51" s="28" t="s">
        <v>227</v>
      </c>
      <c r="F51" s="28" t="s">
        <v>90</v>
      </c>
      <c r="G51" s="63">
        <v>25</v>
      </c>
    </row>
    <row r="52" spans="2:7" ht="19.5" customHeight="1">
      <c r="B52" s="31" t="s">
        <v>304</v>
      </c>
      <c r="C52" s="28" t="s">
        <v>7</v>
      </c>
      <c r="D52" s="28" t="s">
        <v>183</v>
      </c>
      <c r="E52" s="28"/>
      <c r="F52" s="28"/>
      <c r="G52" s="63">
        <f>G53</f>
        <v>161.3</v>
      </c>
    </row>
    <row r="53" spans="2:7" ht="19.5" customHeight="1">
      <c r="B53" s="40" t="s">
        <v>105</v>
      </c>
      <c r="C53" s="28" t="s">
        <v>7</v>
      </c>
      <c r="D53" s="28" t="s">
        <v>183</v>
      </c>
      <c r="E53" s="28" t="s">
        <v>213</v>
      </c>
      <c r="F53" s="28"/>
      <c r="G53" s="63">
        <f>G54</f>
        <v>161.3</v>
      </c>
    </row>
    <row r="54" spans="2:7" ht="48.75" customHeight="1">
      <c r="B54" s="31" t="s">
        <v>305</v>
      </c>
      <c r="C54" s="28" t="s">
        <v>7</v>
      </c>
      <c r="D54" s="28" t="s">
        <v>183</v>
      </c>
      <c r="E54" s="28" t="s">
        <v>306</v>
      </c>
      <c r="F54" s="28"/>
      <c r="G54" s="63">
        <f>G55</f>
        <v>161.3</v>
      </c>
    </row>
    <row r="55" spans="2:7" ht="39.75" customHeight="1">
      <c r="B55" s="31" t="s">
        <v>108</v>
      </c>
      <c r="C55" s="28" t="s">
        <v>7</v>
      </c>
      <c r="D55" s="28" t="s">
        <v>183</v>
      </c>
      <c r="E55" s="28" t="s">
        <v>306</v>
      </c>
      <c r="F55" s="28" t="s">
        <v>307</v>
      </c>
      <c r="G55" s="63">
        <v>161.3</v>
      </c>
    </row>
    <row r="56" spans="2:7" ht="17.25" customHeight="1">
      <c r="B56" s="31" t="s">
        <v>80</v>
      </c>
      <c r="C56" s="28" t="s">
        <v>7</v>
      </c>
      <c r="D56" s="28" t="s">
        <v>81</v>
      </c>
      <c r="E56" s="28"/>
      <c r="F56" s="28"/>
      <c r="G56" s="63">
        <f>G57+G60</f>
        <v>2.5</v>
      </c>
    </row>
    <row r="57" spans="2:7" ht="16.5" customHeight="1">
      <c r="B57" s="31" t="s">
        <v>107</v>
      </c>
      <c r="C57" s="28" t="s">
        <v>7</v>
      </c>
      <c r="D57" s="28" t="s">
        <v>81</v>
      </c>
      <c r="E57" s="28" t="s">
        <v>228</v>
      </c>
      <c r="F57" s="28"/>
      <c r="G57" s="63">
        <f>G58</f>
        <v>0.4</v>
      </c>
    </row>
    <row r="58" spans="2:7" ht="81.75" customHeight="1">
      <c r="B58" s="31" t="s">
        <v>290</v>
      </c>
      <c r="C58" s="36" t="s">
        <v>7</v>
      </c>
      <c r="D58" s="36" t="s">
        <v>81</v>
      </c>
      <c r="E58" s="36" t="s">
        <v>261</v>
      </c>
      <c r="F58" s="36"/>
      <c r="G58" s="66">
        <f>G59</f>
        <v>0.4</v>
      </c>
    </row>
    <row r="59" spans="2:7" ht="33.75" customHeight="1">
      <c r="B59" s="31" t="s">
        <v>108</v>
      </c>
      <c r="C59" s="28" t="s">
        <v>7</v>
      </c>
      <c r="D59" s="28" t="s">
        <v>81</v>
      </c>
      <c r="E59" s="36" t="s">
        <v>261</v>
      </c>
      <c r="F59" s="28" t="s">
        <v>87</v>
      </c>
      <c r="G59" s="63">
        <v>0.4</v>
      </c>
    </row>
    <row r="60" spans="2:7" ht="36" customHeight="1">
      <c r="B60" s="31" t="s">
        <v>145</v>
      </c>
      <c r="C60" s="28" t="s">
        <v>7</v>
      </c>
      <c r="D60" s="28" t="s">
        <v>81</v>
      </c>
      <c r="E60" s="28" t="s">
        <v>229</v>
      </c>
      <c r="F60" s="28"/>
      <c r="G60" s="63">
        <f>G61</f>
        <v>2.1</v>
      </c>
    </row>
    <row r="61" spans="2:7" ht="33" customHeight="1">
      <c r="B61" s="31" t="s">
        <v>146</v>
      </c>
      <c r="C61" s="28" t="s">
        <v>7</v>
      </c>
      <c r="D61" s="28" t="s">
        <v>81</v>
      </c>
      <c r="E61" s="28" t="s">
        <v>230</v>
      </c>
      <c r="F61" s="28"/>
      <c r="G61" s="63">
        <f>G62</f>
        <v>2.1</v>
      </c>
    </row>
    <row r="62" spans="2:7" ht="20.25" customHeight="1">
      <c r="B62" s="31" t="s">
        <v>85</v>
      </c>
      <c r="C62" s="28" t="s">
        <v>7</v>
      </c>
      <c r="D62" s="28" t="s">
        <v>81</v>
      </c>
      <c r="E62" s="28" t="s">
        <v>230</v>
      </c>
      <c r="F62" s="28" t="s">
        <v>88</v>
      </c>
      <c r="G62" s="63">
        <f>1.2+0.9</f>
        <v>2.1</v>
      </c>
    </row>
    <row r="63" spans="2:7" ht="15.75" customHeight="1">
      <c r="B63" s="26" t="s">
        <v>15</v>
      </c>
      <c r="C63" s="27" t="s">
        <v>9</v>
      </c>
      <c r="D63" s="28"/>
      <c r="E63" s="28"/>
      <c r="F63" s="28"/>
      <c r="G63" s="65">
        <f>G64</f>
        <v>79.9</v>
      </c>
    </row>
    <row r="64" spans="2:7" ht="16.5" customHeight="1">
      <c r="B64" s="31" t="s">
        <v>101</v>
      </c>
      <c r="C64" s="28" t="s">
        <v>9</v>
      </c>
      <c r="D64" s="28" t="s">
        <v>10</v>
      </c>
      <c r="E64" s="28"/>
      <c r="F64" s="28"/>
      <c r="G64" s="63">
        <f>G65</f>
        <v>79.9</v>
      </c>
    </row>
    <row r="65" spans="2:7" ht="15.75" customHeight="1">
      <c r="B65" s="31" t="s">
        <v>107</v>
      </c>
      <c r="C65" s="28" t="s">
        <v>9</v>
      </c>
      <c r="D65" s="28" t="s">
        <v>10</v>
      </c>
      <c r="E65" s="28" t="s">
        <v>228</v>
      </c>
      <c r="F65" s="28"/>
      <c r="G65" s="63">
        <f>G66</f>
        <v>79.9</v>
      </c>
    </row>
    <row r="66" spans="2:7" ht="31.5" customHeight="1">
      <c r="B66" s="31" t="s">
        <v>109</v>
      </c>
      <c r="C66" s="28" t="s">
        <v>9</v>
      </c>
      <c r="D66" s="28" t="s">
        <v>10</v>
      </c>
      <c r="E66" s="28" t="s">
        <v>231</v>
      </c>
      <c r="F66" s="28"/>
      <c r="G66" s="63">
        <f>G67+G68</f>
        <v>79.9</v>
      </c>
    </row>
    <row r="67" spans="2:7" ht="32.25" customHeight="1">
      <c r="B67" s="31" t="s">
        <v>89</v>
      </c>
      <c r="C67" s="28" t="s">
        <v>9</v>
      </c>
      <c r="D67" s="28" t="s">
        <v>10</v>
      </c>
      <c r="E67" s="28" t="s">
        <v>231</v>
      </c>
      <c r="F67" s="28" t="s">
        <v>86</v>
      </c>
      <c r="G67" s="63">
        <f>50.8-0.1-0.4</f>
        <v>50.3</v>
      </c>
    </row>
    <row r="68" spans="2:7" ht="32.25" customHeight="1">
      <c r="B68" s="31" t="s">
        <v>108</v>
      </c>
      <c r="C68" s="28" t="s">
        <v>9</v>
      </c>
      <c r="D68" s="28" t="s">
        <v>10</v>
      </c>
      <c r="E68" s="28" t="s">
        <v>231</v>
      </c>
      <c r="F68" s="28" t="s">
        <v>87</v>
      </c>
      <c r="G68" s="63">
        <f>29.1+0.1+0.4</f>
        <v>29.6</v>
      </c>
    </row>
    <row r="69" spans="2:7" ht="32.25" customHeight="1">
      <c r="B69" s="26" t="s">
        <v>16</v>
      </c>
      <c r="C69" s="27" t="s">
        <v>10</v>
      </c>
      <c r="D69" s="28"/>
      <c r="E69" s="28"/>
      <c r="F69" s="28"/>
      <c r="G69" s="65">
        <f>G70</f>
        <v>9.6</v>
      </c>
    </row>
    <row r="70" spans="2:7" ht="17.25" customHeight="1">
      <c r="B70" s="31" t="s">
        <v>152</v>
      </c>
      <c r="C70" s="28" t="s">
        <v>10</v>
      </c>
      <c r="D70" s="28" t="s">
        <v>17</v>
      </c>
      <c r="E70" s="28"/>
      <c r="F70" s="28"/>
      <c r="G70" s="63">
        <f>G71</f>
        <v>9.6</v>
      </c>
    </row>
    <row r="71" spans="2:7" ht="32.25" customHeight="1">
      <c r="B71" s="31" t="s">
        <v>153</v>
      </c>
      <c r="C71" s="28" t="s">
        <v>10</v>
      </c>
      <c r="D71" s="28" t="s">
        <v>17</v>
      </c>
      <c r="E71" s="28" t="s">
        <v>232</v>
      </c>
      <c r="F71" s="28"/>
      <c r="G71" s="63">
        <f>G72</f>
        <v>9.6</v>
      </c>
    </row>
    <row r="72" spans="2:7" ht="32.25" customHeight="1">
      <c r="B72" s="31" t="s">
        <v>108</v>
      </c>
      <c r="C72" s="28" t="s">
        <v>10</v>
      </c>
      <c r="D72" s="28" t="s">
        <v>17</v>
      </c>
      <c r="E72" s="28" t="s">
        <v>232</v>
      </c>
      <c r="F72" s="28" t="s">
        <v>87</v>
      </c>
      <c r="G72" s="63">
        <f>10-0.4</f>
        <v>9.6</v>
      </c>
    </row>
    <row r="73" spans="2:7" ht="15" customHeight="1">
      <c r="B73" s="26" t="s">
        <v>18</v>
      </c>
      <c r="C73" s="27" t="s">
        <v>11</v>
      </c>
      <c r="D73" s="28"/>
      <c r="E73" s="28"/>
      <c r="F73" s="28"/>
      <c r="G73" s="65">
        <f>G80+G86</f>
        <v>328.90000000000003</v>
      </c>
    </row>
    <row r="74" spans="2:7" ht="15" customHeight="1" hidden="1">
      <c r="B74" s="31" t="s">
        <v>154</v>
      </c>
      <c r="C74" s="28" t="s">
        <v>11</v>
      </c>
      <c r="D74" s="28" t="s">
        <v>7</v>
      </c>
      <c r="E74" s="28" t="s">
        <v>155</v>
      </c>
      <c r="F74" s="28"/>
      <c r="G74" s="63">
        <f>G75</f>
        <v>0</v>
      </c>
    </row>
    <row r="75" spans="2:7" ht="11.25" customHeight="1" hidden="1">
      <c r="B75" s="31" t="s">
        <v>108</v>
      </c>
      <c r="C75" s="28" t="s">
        <v>11</v>
      </c>
      <c r="D75" s="28" t="s">
        <v>7</v>
      </c>
      <c r="E75" s="28" t="s">
        <v>155</v>
      </c>
      <c r="F75" s="28" t="s">
        <v>87</v>
      </c>
      <c r="G75" s="63"/>
    </row>
    <row r="76" spans="2:7" ht="15" customHeight="1" hidden="1">
      <c r="B76" s="31" t="s">
        <v>158</v>
      </c>
      <c r="C76" s="28" t="s">
        <v>11</v>
      </c>
      <c r="D76" s="28" t="s">
        <v>9</v>
      </c>
      <c r="E76" s="28"/>
      <c r="F76" s="28"/>
      <c r="G76" s="63">
        <f>G77</f>
        <v>0</v>
      </c>
    </row>
    <row r="77" spans="2:7" ht="0.75" customHeight="1" hidden="1">
      <c r="B77" s="31" t="s">
        <v>159</v>
      </c>
      <c r="C77" s="28" t="s">
        <v>11</v>
      </c>
      <c r="D77" s="28" t="s">
        <v>9</v>
      </c>
      <c r="E77" s="28" t="s">
        <v>160</v>
      </c>
      <c r="F77" s="28"/>
      <c r="G77" s="63">
        <f>G78</f>
        <v>0</v>
      </c>
    </row>
    <row r="78" spans="2:7" ht="14.25" customHeight="1" hidden="1">
      <c r="B78" s="31" t="s">
        <v>161</v>
      </c>
      <c r="C78" s="28" t="s">
        <v>11</v>
      </c>
      <c r="D78" s="28" t="s">
        <v>9</v>
      </c>
      <c r="E78" s="28" t="s">
        <v>162</v>
      </c>
      <c r="F78" s="28"/>
      <c r="G78" s="63">
        <f>G79</f>
        <v>0</v>
      </c>
    </row>
    <row r="79" spans="2:7" ht="11.25" customHeight="1" hidden="1">
      <c r="B79" s="31" t="s">
        <v>108</v>
      </c>
      <c r="C79" s="28" t="s">
        <v>11</v>
      </c>
      <c r="D79" s="28" t="s">
        <v>9</v>
      </c>
      <c r="E79" s="28" t="s">
        <v>162</v>
      </c>
      <c r="F79" s="28" t="s">
        <v>87</v>
      </c>
      <c r="G79" s="63"/>
    </row>
    <row r="80" spans="2:7" ht="22.5" customHeight="1">
      <c r="B80" s="31" t="s">
        <v>158</v>
      </c>
      <c r="C80" s="28" t="s">
        <v>11</v>
      </c>
      <c r="D80" s="28" t="s">
        <v>9</v>
      </c>
      <c r="E80" s="28"/>
      <c r="F80" s="28"/>
      <c r="G80" s="63">
        <f>G81</f>
        <v>51.8</v>
      </c>
    </row>
    <row r="81" spans="2:7" ht="24" customHeight="1">
      <c r="B81" s="31" t="s">
        <v>159</v>
      </c>
      <c r="C81" s="28" t="s">
        <v>11</v>
      </c>
      <c r="D81" s="28" t="s">
        <v>9</v>
      </c>
      <c r="E81" s="28" t="s">
        <v>273</v>
      </c>
      <c r="F81" s="28"/>
      <c r="G81" s="63">
        <f>G84+G82</f>
        <v>51.8</v>
      </c>
    </row>
    <row r="82" spans="2:7" ht="65.25" customHeight="1">
      <c r="B82" s="31" t="s">
        <v>289</v>
      </c>
      <c r="C82" s="28" t="s">
        <v>11</v>
      </c>
      <c r="D82" s="28" t="s">
        <v>9</v>
      </c>
      <c r="E82" s="28" t="s">
        <v>288</v>
      </c>
      <c r="F82" s="28"/>
      <c r="G82" s="63">
        <f>G83</f>
        <v>14</v>
      </c>
    </row>
    <row r="83" spans="2:7" ht="34.5" customHeight="1">
      <c r="B83" s="31" t="s">
        <v>108</v>
      </c>
      <c r="C83" s="28" t="s">
        <v>11</v>
      </c>
      <c r="D83" s="28" t="s">
        <v>9</v>
      </c>
      <c r="E83" s="28" t="s">
        <v>288</v>
      </c>
      <c r="F83" s="28" t="s">
        <v>87</v>
      </c>
      <c r="G83" s="63">
        <v>14</v>
      </c>
    </row>
    <row r="84" spans="2:7" ht="36.75" customHeight="1">
      <c r="B84" s="31" t="s">
        <v>277</v>
      </c>
      <c r="C84" s="28" t="s">
        <v>11</v>
      </c>
      <c r="D84" s="28" t="s">
        <v>9</v>
      </c>
      <c r="E84" s="28" t="s">
        <v>274</v>
      </c>
      <c r="F84" s="28"/>
      <c r="G84" s="63">
        <f>G85</f>
        <v>37.8</v>
      </c>
    </row>
    <row r="85" spans="2:7" ht="34.5" customHeight="1">
      <c r="B85" s="31" t="s">
        <v>108</v>
      </c>
      <c r="C85" s="28" t="s">
        <v>11</v>
      </c>
      <c r="D85" s="28" t="s">
        <v>9</v>
      </c>
      <c r="E85" s="28" t="s">
        <v>274</v>
      </c>
      <c r="F85" s="28" t="s">
        <v>87</v>
      </c>
      <c r="G85" s="63">
        <v>37.8</v>
      </c>
    </row>
    <row r="86" spans="2:7" ht="16.5" customHeight="1">
      <c r="B86" s="31" t="s">
        <v>102</v>
      </c>
      <c r="C86" s="28" t="s">
        <v>11</v>
      </c>
      <c r="D86" s="28" t="s">
        <v>10</v>
      </c>
      <c r="E86" s="28"/>
      <c r="F86" s="28"/>
      <c r="G86" s="63">
        <f>G87</f>
        <v>277.1</v>
      </c>
    </row>
    <row r="87" spans="2:7" ht="17.25" customHeight="1">
      <c r="B87" s="31" t="s">
        <v>110</v>
      </c>
      <c r="C87" s="28" t="s">
        <v>11</v>
      </c>
      <c r="D87" s="28" t="s">
        <v>10</v>
      </c>
      <c r="E87" s="28" t="s">
        <v>233</v>
      </c>
      <c r="F87" s="28"/>
      <c r="G87" s="63">
        <f>G88+G92+G94</f>
        <v>277.1</v>
      </c>
    </row>
    <row r="88" spans="2:7" ht="17.25" customHeight="1">
      <c r="B88" s="31" t="s">
        <v>112</v>
      </c>
      <c r="C88" s="28" t="s">
        <v>11</v>
      </c>
      <c r="D88" s="28" t="s">
        <v>10</v>
      </c>
      <c r="E88" s="28" t="s">
        <v>234</v>
      </c>
      <c r="F88" s="28"/>
      <c r="G88" s="63">
        <f>G89</f>
        <v>262</v>
      </c>
    </row>
    <row r="89" spans="2:7" ht="32.25" customHeight="1">
      <c r="B89" s="31" t="s">
        <v>108</v>
      </c>
      <c r="C89" s="28" t="s">
        <v>11</v>
      </c>
      <c r="D89" s="28" t="s">
        <v>10</v>
      </c>
      <c r="E89" s="28" t="s">
        <v>234</v>
      </c>
      <c r="F89" s="28" t="s">
        <v>87</v>
      </c>
      <c r="G89" s="63">
        <f>202+22.8+8.4+28.8</f>
        <v>262</v>
      </c>
    </row>
    <row r="90" spans="2:7" ht="17.25" customHeight="1" hidden="1">
      <c r="B90" s="31" t="s">
        <v>184</v>
      </c>
      <c r="C90" s="28" t="s">
        <v>11</v>
      </c>
      <c r="D90" s="28" t="s">
        <v>10</v>
      </c>
      <c r="E90" s="28" t="s">
        <v>185</v>
      </c>
      <c r="F90" s="28"/>
      <c r="G90" s="63">
        <f>G91</f>
        <v>0</v>
      </c>
    </row>
    <row r="91" spans="2:7" ht="33" customHeight="1" hidden="1">
      <c r="B91" s="31" t="s">
        <v>108</v>
      </c>
      <c r="C91" s="28" t="s">
        <v>11</v>
      </c>
      <c r="D91" s="28" t="s">
        <v>10</v>
      </c>
      <c r="E91" s="28" t="s">
        <v>185</v>
      </c>
      <c r="F91" s="28" t="s">
        <v>87</v>
      </c>
      <c r="G91" s="63"/>
    </row>
    <row r="92" spans="2:7" ht="33" customHeight="1">
      <c r="B92" s="31" t="s">
        <v>259</v>
      </c>
      <c r="C92" s="28" t="s">
        <v>11</v>
      </c>
      <c r="D92" s="28" t="s">
        <v>10</v>
      </c>
      <c r="E92" s="28" t="s">
        <v>260</v>
      </c>
      <c r="F92" s="28"/>
      <c r="G92" s="63">
        <f>G93</f>
        <v>5.1</v>
      </c>
    </row>
    <row r="93" spans="2:7" ht="33" customHeight="1">
      <c r="B93" s="31" t="s">
        <v>108</v>
      </c>
      <c r="C93" s="28" t="s">
        <v>11</v>
      </c>
      <c r="D93" s="28" t="s">
        <v>10</v>
      </c>
      <c r="E93" s="28" t="s">
        <v>260</v>
      </c>
      <c r="F93" s="28" t="s">
        <v>87</v>
      </c>
      <c r="G93" s="63">
        <f>5+0.1</f>
        <v>5.1</v>
      </c>
    </row>
    <row r="94" spans="2:7" ht="18.75" customHeight="1">
      <c r="B94" s="31" t="s">
        <v>111</v>
      </c>
      <c r="C94" s="28" t="s">
        <v>11</v>
      </c>
      <c r="D94" s="28" t="s">
        <v>10</v>
      </c>
      <c r="E94" s="28" t="s">
        <v>235</v>
      </c>
      <c r="F94" s="28"/>
      <c r="G94" s="63">
        <f>G95</f>
        <v>9.999999999999998</v>
      </c>
    </row>
    <row r="95" spans="2:7" ht="36.75" customHeight="1">
      <c r="B95" s="31" t="s">
        <v>108</v>
      </c>
      <c r="C95" s="28" t="s">
        <v>11</v>
      </c>
      <c r="D95" s="28" t="s">
        <v>10</v>
      </c>
      <c r="E95" s="28" t="s">
        <v>235</v>
      </c>
      <c r="F95" s="28" t="s">
        <v>87</v>
      </c>
      <c r="G95" s="29">
        <f>20-1.6-8.4</f>
        <v>9.999999999999998</v>
      </c>
    </row>
    <row r="96" spans="2:7" ht="32.25" customHeight="1" hidden="1">
      <c r="B96" s="31" t="s">
        <v>168</v>
      </c>
      <c r="C96" s="28" t="s">
        <v>11</v>
      </c>
      <c r="D96" s="28" t="s">
        <v>10</v>
      </c>
      <c r="E96" s="28" t="s">
        <v>156</v>
      </c>
      <c r="F96" s="28"/>
      <c r="G96" s="29">
        <f>G97</f>
        <v>0</v>
      </c>
    </row>
    <row r="97" spans="2:7" ht="36.75" customHeight="1" hidden="1">
      <c r="B97" s="31" t="s">
        <v>108</v>
      </c>
      <c r="C97" s="28" t="s">
        <v>11</v>
      </c>
      <c r="D97" s="28" t="s">
        <v>10</v>
      </c>
      <c r="E97" s="28" t="s">
        <v>156</v>
      </c>
      <c r="F97" s="28" t="s">
        <v>87</v>
      </c>
      <c r="G97" s="29"/>
    </row>
    <row r="98" spans="2:7" ht="66" customHeight="1" hidden="1">
      <c r="B98" s="31" t="s">
        <v>172</v>
      </c>
      <c r="C98" s="28" t="s">
        <v>11</v>
      </c>
      <c r="D98" s="28" t="s">
        <v>10</v>
      </c>
      <c r="E98" s="28" t="s">
        <v>173</v>
      </c>
      <c r="F98" s="28"/>
      <c r="G98" s="29">
        <f>G99</f>
        <v>0</v>
      </c>
    </row>
    <row r="99" spans="2:7" ht="36.75" customHeight="1" hidden="1">
      <c r="B99" s="31" t="s">
        <v>108</v>
      </c>
      <c r="C99" s="28" t="s">
        <v>11</v>
      </c>
      <c r="D99" s="28" t="s">
        <v>10</v>
      </c>
      <c r="E99" s="28" t="s">
        <v>173</v>
      </c>
      <c r="F99" s="28" t="s">
        <v>87</v>
      </c>
      <c r="G99" s="29"/>
    </row>
    <row r="100" spans="2:7" ht="15.75" hidden="1">
      <c r="B100" s="25" t="s">
        <v>136</v>
      </c>
      <c r="C100" s="28" t="s">
        <v>11</v>
      </c>
      <c r="D100" s="28" t="s">
        <v>11</v>
      </c>
      <c r="E100" s="28"/>
      <c r="F100" s="28"/>
      <c r="G100" s="29">
        <f>G101</f>
        <v>0</v>
      </c>
    </row>
    <row r="101" spans="2:7" ht="15.75" hidden="1">
      <c r="B101" s="31" t="s">
        <v>123</v>
      </c>
      <c r="C101" s="28" t="s">
        <v>11</v>
      </c>
      <c r="D101" s="28" t="s">
        <v>11</v>
      </c>
      <c r="E101" s="28" t="s">
        <v>122</v>
      </c>
      <c r="F101" s="28"/>
      <c r="G101" s="29">
        <f>G102</f>
        <v>0</v>
      </c>
    </row>
    <row r="102" spans="2:7" ht="47.25" hidden="1">
      <c r="B102" s="31" t="s">
        <v>137</v>
      </c>
      <c r="C102" s="28" t="s">
        <v>11</v>
      </c>
      <c r="D102" s="28" t="s">
        <v>11</v>
      </c>
      <c r="E102" s="28" t="s">
        <v>138</v>
      </c>
      <c r="F102" s="28"/>
      <c r="G102" s="29">
        <f>G103</f>
        <v>0</v>
      </c>
    </row>
    <row r="103" spans="2:7" ht="13.5" customHeight="1" hidden="1">
      <c r="B103" s="31" t="s">
        <v>123</v>
      </c>
      <c r="C103" s="28" t="s">
        <v>11</v>
      </c>
      <c r="D103" s="28" t="s">
        <v>11</v>
      </c>
      <c r="E103" s="28" t="s">
        <v>138</v>
      </c>
      <c r="F103" s="28" t="s">
        <v>90</v>
      </c>
      <c r="G103" s="29"/>
    </row>
    <row r="104" spans="2:7" ht="32.25" customHeight="1" hidden="1">
      <c r="B104" s="31" t="s">
        <v>187</v>
      </c>
      <c r="C104" s="28" t="s">
        <v>183</v>
      </c>
      <c r="D104" s="28" t="s">
        <v>183</v>
      </c>
      <c r="E104" s="28" t="s">
        <v>188</v>
      </c>
      <c r="F104" s="28"/>
      <c r="G104" s="29">
        <f>G105</f>
        <v>0</v>
      </c>
    </row>
    <row r="105" spans="2:7" ht="21.75" customHeight="1" hidden="1">
      <c r="B105" s="31" t="s">
        <v>190</v>
      </c>
      <c r="C105" s="28" t="s">
        <v>183</v>
      </c>
      <c r="D105" s="28" t="s">
        <v>183</v>
      </c>
      <c r="E105" s="28" t="s">
        <v>188</v>
      </c>
      <c r="F105" s="28" t="s">
        <v>189</v>
      </c>
      <c r="G105" s="29"/>
    </row>
    <row r="106" spans="2:7" ht="15.75">
      <c r="B106" s="26" t="s">
        <v>77</v>
      </c>
      <c r="C106" s="27" t="s">
        <v>12</v>
      </c>
      <c r="D106" s="28"/>
      <c r="E106" s="28"/>
      <c r="F106" s="28"/>
      <c r="G106" s="47">
        <f>G107+G112</f>
        <v>1392.5</v>
      </c>
    </row>
    <row r="107" spans="2:7" ht="15.75">
      <c r="B107" s="31" t="s">
        <v>134</v>
      </c>
      <c r="C107" s="28" t="s">
        <v>12</v>
      </c>
      <c r="D107" s="28" t="s">
        <v>7</v>
      </c>
      <c r="E107" s="28"/>
      <c r="F107" s="28"/>
      <c r="G107" s="29">
        <f>G108</f>
        <v>350</v>
      </c>
    </row>
    <row r="108" spans="2:7" ht="15.75">
      <c r="B108" s="31" t="s">
        <v>103</v>
      </c>
      <c r="C108" s="28" t="s">
        <v>12</v>
      </c>
      <c r="D108" s="28" t="s">
        <v>7</v>
      </c>
      <c r="E108" s="28" t="s">
        <v>217</v>
      </c>
      <c r="F108" s="28"/>
      <c r="G108" s="29">
        <f>G110</f>
        <v>350</v>
      </c>
    </row>
    <row r="109" spans="2:7" ht="31.5">
      <c r="B109" s="31" t="s">
        <v>199</v>
      </c>
      <c r="C109" s="28" t="s">
        <v>12</v>
      </c>
      <c r="D109" s="28" t="s">
        <v>7</v>
      </c>
      <c r="E109" s="28" t="s">
        <v>236</v>
      </c>
      <c r="F109" s="28"/>
      <c r="G109" s="29">
        <f>G110</f>
        <v>350</v>
      </c>
    </row>
    <row r="110" spans="2:7" ht="47.25">
      <c r="B110" s="31" t="s">
        <v>204</v>
      </c>
      <c r="C110" s="28" t="s">
        <v>12</v>
      </c>
      <c r="D110" s="28" t="s">
        <v>7</v>
      </c>
      <c r="E110" s="28" t="s">
        <v>237</v>
      </c>
      <c r="F110" s="28"/>
      <c r="G110" s="29">
        <f>G111</f>
        <v>350</v>
      </c>
    </row>
    <row r="111" spans="2:7" ht="15.75">
      <c r="B111" s="31" t="s">
        <v>103</v>
      </c>
      <c r="C111" s="28" t="s">
        <v>12</v>
      </c>
      <c r="D111" s="28" t="s">
        <v>7</v>
      </c>
      <c r="E111" s="28" t="s">
        <v>237</v>
      </c>
      <c r="F111" s="28" t="s">
        <v>90</v>
      </c>
      <c r="G111" s="29">
        <v>350</v>
      </c>
    </row>
    <row r="112" spans="2:7" ht="15.75">
      <c r="B112" s="25" t="s">
        <v>297</v>
      </c>
      <c r="C112" s="28" t="s">
        <v>12</v>
      </c>
      <c r="D112" s="28" t="s">
        <v>8</v>
      </c>
      <c r="E112" s="28"/>
      <c r="F112" s="28"/>
      <c r="G112" s="29">
        <f>G113</f>
        <v>1042.5</v>
      </c>
    </row>
    <row r="113" spans="2:7" ht="15.75">
      <c r="B113" s="31" t="s">
        <v>298</v>
      </c>
      <c r="C113" s="28" t="s">
        <v>12</v>
      </c>
      <c r="D113" s="28" t="s">
        <v>8</v>
      </c>
      <c r="E113" s="28" t="s">
        <v>299</v>
      </c>
      <c r="F113" s="28"/>
      <c r="G113" s="29">
        <f>G114+G116</f>
        <v>1042.5</v>
      </c>
    </row>
    <row r="114" spans="2:7" ht="31.5">
      <c r="B114" s="31" t="s">
        <v>295</v>
      </c>
      <c r="C114" s="28" t="s">
        <v>12</v>
      </c>
      <c r="D114" s="28" t="s">
        <v>8</v>
      </c>
      <c r="E114" s="28" t="s">
        <v>301</v>
      </c>
      <c r="F114" s="28"/>
      <c r="G114" s="29">
        <f>G115</f>
        <v>542.5</v>
      </c>
    </row>
    <row r="115" spans="2:7" ht="31.5">
      <c r="B115" s="31" t="s">
        <v>108</v>
      </c>
      <c r="C115" s="28" t="s">
        <v>12</v>
      </c>
      <c r="D115" s="28" t="s">
        <v>8</v>
      </c>
      <c r="E115" s="28" t="s">
        <v>300</v>
      </c>
      <c r="F115" s="28" t="s">
        <v>87</v>
      </c>
      <c r="G115" s="29">
        <f>677.3-134.8</f>
        <v>542.5</v>
      </c>
    </row>
    <row r="116" spans="2:7" ht="15.75">
      <c r="B116" s="31" t="s">
        <v>296</v>
      </c>
      <c r="C116" s="28" t="s">
        <v>12</v>
      </c>
      <c r="D116" s="28" t="s">
        <v>8</v>
      </c>
      <c r="E116" s="28" t="s">
        <v>302</v>
      </c>
      <c r="F116" s="28"/>
      <c r="G116" s="29">
        <f>G117</f>
        <v>500</v>
      </c>
    </row>
    <row r="117" spans="2:7" ht="31.5">
      <c r="B117" s="31" t="s">
        <v>108</v>
      </c>
      <c r="C117" s="28" t="s">
        <v>12</v>
      </c>
      <c r="D117" s="28" t="s">
        <v>8</v>
      </c>
      <c r="E117" s="28" t="s">
        <v>302</v>
      </c>
      <c r="F117" s="28" t="s">
        <v>87</v>
      </c>
      <c r="G117" s="29">
        <v>500</v>
      </c>
    </row>
    <row r="118" spans="2:7" ht="15.75">
      <c r="B118" s="26" t="s">
        <v>82</v>
      </c>
      <c r="C118" s="27" t="s">
        <v>17</v>
      </c>
      <c r="D118" s="28"/>
      <c r="E118" s="28"/>
      <c r="F118" s="28"/>
      <c r="G118" s="47">
        <f>G119</f>
        <v>81.2</v>
      </c>
    </row>
    <row r="119" spans="2:7" ht="15.75">
      <c r="B119" s="31" t="s">
        <v>126</v>
      </c>
      <c r="C119" s="28" t="s">
        <v>17</v>
      </c>
      <c r="D119" s="28" t="s">
        <v>7</v>
      </c>
      <c r="E119" s="28"/>
      <c r="F119" s="28"/>
      <c r="G119" s="29">
        <f>G120</f>
        <v>81.2</v>
      </c>
    </row>
    <row r="120" spans="2:7" ht="15.75">
      <c r="B120" s="31" t="s">
        <v>193</v>
      </c>
      <c r="C120" s="28" t="s">
        <v>17</v>
      </c>
      <c r="D120" s="28" t="s">
        <v>7</v>
      </c>
      <c r="E120" s="28" t="s">
        <v>263</v>
      </c>
      <c r="F120" s="28"/>
      <c r="G120" s="29">
        <f>G121</f>
        <v>81.2</v>
      </c>
    </row>
    <row r="121" spans="2:7" ht="15.75">
      <c r="B121" s="31" t="s">
        <v>262</v>
      </c>
      <c r="C121" s="28" t="s">
        <v>17</v>
      </c>
      <c r="D121" s="28" t="s">
        <v>7</v>
      </c>
      <c r="E121" s="28" t="s">
        <v>264</v>
      </c>
      <c r="F121" s="28"/>
      <c r="G121" s="29">
        <f>G122</f>
        <v>81.2</v>
      </c>
    </row>
    <row r="122" spans="2:7" ht="15.75">
      <c r="B122" s="31" t="s">
        <v>163</v>
      </c>
      <c r="C122" s="28" t="s">
        <v>17</v>
      </c>
      <c r="D122" s="28" t="s">
        <v>7</v>
      </c>
      <c r="E122" s="28" t="s">
        <v>264</v>
      </c>
      <c r="F122" s="28" t="s">
        <v>265</v>
      </c>
      <c r="G122" s="29">
        <f>162.4-81.2</f>
        <v>81.2</v>
      </c>
    </row>
    <row r="123" spans="2:7" ht="15.75" hidden="1">
      <c r="B123" s="31" t="s">
        <v>103</v>
      </c>
      <c r="C123" s="28" t="s">
        <v>12</v>
      </c>
      <c r="D123" s="28" t="s">
        <v>7</v>
      </c>
      <c r="E123" s="28" t="s">
        <v>140</v>
      </c>
      <c r="F123" s="28"/>
      <c r="G123" s="29">
        <f>G124</f>
        <v>0</v>
      </c>
    </row>
    <row r="124" spans="2:7" ht="15.75" hidden="1">
      <c r="B124" s="31" t="s">
        <v>139</v>
      </c>
      <c r="C124" s="28" t="s">
        <v>12</v>
      </c>
      <c r="D124" s="28" t="s">
        <v>7</v>
      </c>
      <c r="E124" s="28" t="s">
        <v>142</v>
      </c>
      <c r="F124" s="28"/>
      <c r="G124" s="29">
        <f>G125+G126+G127</f>
        <v>0</v>
      </c>
    </row>
    <row r="125" spans="2:7" ht="15.75" hidden="1">
      <c r="B125" s="31" t="s">
        <v>141</v>
      </c>
      <c r="C125" s="28" t="s">
        <v>12</v>
      </c>
      <c r="D125" s="28" t="s">
        <v>7</v>
      </c>
      <c r="E125" s="28" t="s">
        <v>142</v>
      </c>
      <c r="F125" s="28" t="s">
        <v>144</v>
      </c>
      <c r="G125" s="29"/>
    </row>
    <row r="126" spans="2:7" ht="15.75" hidden="1">
      <c r="B126" s="31" t="s">
        <v>143</v>
      </c>
      <c r="C126" s="28" t="s">
        <v>12</v>
      </c>
      <c r="D126" s="28" t="s">
        <v>7</v>
      </c>
      <c r="E126" s="28" t="s">
        <v>142</v>
      </c>
      <c r="F126" s="28" t="s">
        <v>87</v>
      </c>
      <c r="G126" s="29"/>
    </row>
    <row r="127" spans="2:7" ht="31.5" hidden="1">
      <c r="B127" s="31" t="s">
        <v>108</v>
      </c>
      <c r="C127" s="28" t="s">
        <v>12</v>
      </c>
      <c r="D127" s="28" t="s">
        <v>7</v>
      </c>
      <c r="E127" s="28" t="s">
        <v>142</v>
      </c>
      <c r="F127" s="28" t="s">
        <v>88</v>
      </c>
      <c r="G127" s="29"/>
    </row>
    <row r="128" spans="2:7" ht="15.75" hidden="1">
      <c r="B128" s="26" t="s">
        <v>82</v>
      </c>
      <c r="C128" s="28" t="s">
        <v>17</v>
      </c>
      <c r="D128" s="28"/>
      <c r="E128" s="28"/>
      <c r="F128" s="28"/>
      <c r="G128" s="47">
        <f>G129+G133</f>
        <v>0</v>
      </c>
    </row>
    <row r="129" spans="2:7" ht="15.75" hidden="1">
      <c r="B129" s="31" t="s">
        <v>126</v>
      </c>
      <c r="C129" s="28" t="s">
        <v>17</v>
      </c>
      <c r="D129" s="28" t="s">
        <v>7</v>
      </c>
      <c r="E129" s="28"/>
      <c r="F129" s="28"/>
      <c r="G129" s="29">
        <f>G130</f>
        <v>0</v>
      </c>
    </row>
    <row r="130" spans="2:7" ht="15.75" hidden="1">
      <c r="B130" s="31" t="s">
        <v>193</v>
      </c>
      <c r="C130" s="28" t="s">
        <v>17</v>
      </c>
      <c r="D130" s="28" t="s">
        <v>7</v>
      </c>
      <c r="E130" s="28" t="s">
        <v>128</v>
      </c>
      <c r="F130" s="28"/>
      <c r="G130" s="29">
        <f>G131</f>
        <v>0</v>
      </c>
    </row>
    <row r="131" spans="2:7" ht="15.75" hidden="1">
      <c r="B131" s="31" t="s">
        <v>129</v>
      </c>
      <c r="C131" s="28" t="s">
        <v>17</v>
      </c>
      <c r="D131" s="28" t="s">
        <v>7</v>
      </c>
      <c r="E131" s="28" t="s">
        <v>131</v>
      </c>
      <c r="F131" s="28"/>
      <c r="G131" s="29">
        <f>G132</f>
        <v>0</v>
      </c>
    </row>
    <row r="132" spans="2:7" ht="15.75" hidden="1">
      <c r="B132" s="31" t="s">
        <v>130</v>
      </c>
      <c r="C132" s="28" t="s">
        <v>17</v>
      </c>
      <c r="D132" s="28" t="s">
        <v>7</v>
      </c>
      <c r="E132" s="28" t="s">
        <v>131</v>
      </c>
      <c r="F132" s="28" t="s">
        <v>132</v>
      </c>
      <c r="G132" s="29"/>
    </row>
    <row r="133" spans="2:7" ht="15" customHeight="1" hidden="1">
      <c r="B133" s="25" t="s">
        <v>151</v>
      </c>
      <c r="C133" s="28" t="s">
        <v>17</v>
      </c>
      <c r="D133" s="28" t="s">
        <v>10</v>
      </c>
      <c r="E133" s="28"/>
      <c r="F133" s="28"/>
      <c r="G133" s="29">
        <f>G134+G136</f>
        <v>0</v>
      </c>
    </row>
    <row r="134" spans="2:7" ht="15.75" hidden="1">
      <c r="B134" s="31" t="s">
        <v>186</v>
      </c>
      <c r="C134" s="28" t="s">
        <v>17</v>
      </c>
      <c r="D134" s="28" t="s">
        <v>10</v>
      </c>
      <c r="E134" s="28" t="s">
        <v>157</v>
      </c>
      <c r="F134" s="28"/>
      <c r="G134" s="29">
        <f>G135</f>
        <v>0</v>
      </c>
    </row>
    <row r="135" spans="2:7" ht="31.5" hidden="1">
      <c r="B135" s="31" t="s">
        <v>108</v>
      </c>
      <c r="C135" s="28" t="s">
        <v>17</v>
      </c>
      <c r="D135" s="28" t="s">
        <v>10</v>
      </c>
      <c r="E135" s="28" t="s">
        <v>157</v>
      </c>
      <c r="F135" s="28" t="s">
        <v>87</v>
      </c>
      <c r="G135" s="29">
        <f>10-10</f>
        <v>0</v>
      </c>
    </row>
    <row r="136" spans="2:7" ht="15.75" hidden="1">
      <c r="B136" s="31" t="s">
        <v>163</v>
      </c>
      <c r="C136" s="28" t="s">
        <v>17</v>
      </c>
      <c r="D136" s="28" t="s">
        <v>10</v>
      </c>
      <c r="E136" s="28" t="s">
        <v>164</v>
      </c>
      <c r="F136" s="28"/>
      <c r="G136" s="29">
        <f>G137</f>
        <v>0</v>
      </c>
    </row>
    <row r="137" spans="2:7" ht="63" hidden="1">
      <c r="B137" s="31" t="s">
        <v>196</v>
      </c>
      <c r="C137" s="28" t="s">
        <v>17</v>
      </c>
      <c r="D137" s="28" t="s">
        <v>10</v>
      </c>
      <c r="E137" s="28" t="s">
        <v>165</v>
      </c>
      <c r="F137" s="28"/>
      <c r="G137" s="29">
        <f>G138</f>
        <v>0</v>
      </c>
    </row>
    <row r="138" spans="2:7" ht="1.5" customHeight="1" hidden="1">
      <c r="B138" s="31" t="s">
        <v>166</v>
      </c>
      <c r="C138" s="28" t="s">
        <v>17</v>
      </c>
      <c r="D138" s="28" t="s">
        <v>10</v>
      </c>
      <c r="E138" s="28" t="s">
        <v>165</v>
      </c>
      <c r="F138" s="28" t="s">
        <v>167</v>
      </c>
      <c r="G138" s="29"/>
    </row>
    <row r="139" spans="2:7" ht="18" customHeight="1">
      <c r="B139" s="26" t="s">
        <v>92</v>
      </c>
      <c r="C139" s="27" t="s">
        <v>93</v>
      </c>
      <c r="D139" s="28"/>
      <c r="E139" s="28"/>
      <c r="F139" s="28"/>
      <c r="G139" s="47">
        <f>G140</f>
        <v>61.4</v>
      </c>
    </row>
    <row r="140" spans="2:7" ht="16.5" customHeight="1">
      <c r="B140" s="44" t="s">
        <v>135</v>
      </c>
      <c r="C140" s="28" t="s">
        <v>93</v>
      </c>
      <c r="D140" s="28" t="s">
        <v>7</v>
      </c>
      <c r="E140" s="28"/>
      <c r="F140" s="28"/>
      <c r="G140" s="29">
        <f>G141</f>
        <v>61.4</v>
      </c>
    </row>
    <row r="141" spans="2:7" ht="15.75" customHeight="1">
      <c r="B141" s="31" t="s">
        <v>123</v>
      </c>
      <c r="C141" s="28" t="s">
        <v>93</v>
      </c>
      <c r="D141" s="28" t="s">
        <v>7</v>
      </c>
      <c r="E141" s="28" t="s">
        <v>217</v>
      </c>
      <c r="F141" s="28"/>
      <c r="G141" s="29">
        <f>G143</f>
        <v>61.4</v>
      </c>
    </row>
    <row r="142" spans="2:7" ht="36.75" customHeight="1">
      <c r="B142" s="31" t="s">
        <v>200</v>
      </c>
      <c r="C142" s="28" t="s">
        <v>93</v>
      </c>
      <c r="D142" s="28" t="s">
        <v>7</v>
      </c>
      <c r="E142" s="28" t="s">
        <v>220</v>
      </c>
      <c r="F142" s="28"/>
      <c r="G142" s="29">
        <f>G143</f>
        <v>61.4</v>
      </c>
    </row>
    <row r="143" spans="2:7" ht="47.25" customHeight="1">
      <c r="B143" s="31" t="s">
        <v>204</v>
      </c>
      <c r="C143" s="36" t="s">
        <v>93</v>
      </c>
      <c r="D143" s="36" t="s">
        <v>7</v>
      </c>
      <c r="E143" s="36" t="s">
        <v>221</v>
      </c>
      <c r="F143" s="36"/>
      <c r="G143" s="39">
        <f>G144</f>
        <v>61.4</v>
      </c>
    </row>
    <row r="144" spans="2:7" ht="16.5" customHeight="1">
      <c r="B144" s="31" t="s">
        <v>103</v>
      </c>
      <c r="C144" s="28" t="s">
        <v>93</v>
      </c>
      <c r="D144" s="28" t="s">
        <v>7</v>
      </c>
      <c r="E144" s="36" t="s">
        <v>221</v>
      </c>
      <c r="F144" s="28" t="s">
        <v>90</v>
      </c>
      <c r="G144" s="24">
        <v>61.4</v>
      </c>
    </row>
    <row r="145" spans="2:7" ht="15.75">
      <c r="B145" s="26" t="s">
        <v>4</v>
      </c>
      <c r="C145" s="28"/>
      <c r="D145" s="28"/>
      <c r="E145" s="28"/>
      <c r="F145" s="28"/>
      <c r="G145" s="23">
        <f>G15+G63+G69+G73+G106+G118+G139</f>
        <v>3621.1</v>
      </c>
    </row>
    <row r="146" spans="3:6" ht="12.75"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ht="12.75">
      <c r="B172" s="11"/>
    </row>
  </sheetData>
  <sheetProtection/>
  <mergeCells count="11">
    <mergeCell ref="F12:F13"/>
    <mergeCell ref="B8:G8"/>
    <mergeCell ref="G12:G13"/>
    <mergeCell ref="E3:G3"/>
    <mergeCell ref="B10:G10"/>
    <mergeCell ref="B7:G7"/>
    <mergeCell ref="C12:C13"/>
    <mergeCell ref="D12:D13"/>
    <mergeCell ref="E5:G5"/>
    <mergeCell ref="B12:B13"/>
    <mergeCell ref="E12:E13"/>
  </mergeCells>
  <printOptions/>
  <pageMargins left="0.5905511811023623" right="0.15748031496062992" top="0.4724409448818898" bottom="0.15748031496062992" header="0.4724409448818898" footer="0.15748031496062992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47"/>
  <sheetViews>
    <sheetView tabSelected="1" view="pageBreakPreview" zoomScale="85" zoomScaleSheetLayoutView="85" workbookViewId="0" topLeftCell="B1">
      <selection activeCell="F2" sqref="F2:H2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7" width="14.00390625" style="0" customWidth="1"/>
    <col min="8" max="8" width="10.625" style="0" customWidth="1"/>
  </cols>
  <sheetData>
    <row r="2" spans="6:8" ht="31.5" customHeight="1">
      <c r="F2" s="79" t="s">
        <v>315</v>
      </c>
      <c r="G2" s="81"/>
      <c r="H2" s="81"/>
    </row>
    <row r="4" spans="2:8" ht="63.75" customHeight="1">
      <c r="B4" s="2"/>
      <c r="C4" s="2"/>
      <c r="D4" s="2"/>
      <c r="F4" s="79" t="s">
        <v>293</v>
      </c>
      <c r="G4" s="79"/>
      <c r="H4" s="79"/>
    </row>
    <row r="5" spans="2:8" ht="63.75" customHeight="1">
      <c r="B5" s="80" t="s">
        <v>256</v>
      </c>
      <c r="C5" s="80"/>
      <c r="D5" s="80"/>
      <c r="E5" s="80"/>
      <c r="F5" s="80"/>
      <c r="G5" s="80"/>
      <c r="H5" s="13"/>
    </row>
    <row r="6" spans="2:8" ht="18.75" customHeight="1">
      <c r="B6" s="1"/>
      <c r="C6" s="1"/>
      <c r="D6" s="1"/>
      <c r="E6" s="8"/>
      <c r="F6" s="8"/>
      <c r="G6" s="90" t="s">
        <v>22</v>
      </c>
      <c r="H6" s="90"/>
    </row>
    <row r="7" spans="2:8" ht="12.75">
      <c r="B7" s="86" t="s">
        <v>1</v>
      </c>
      <c r="C7" s="86" t="s">
        <v>121</v>
      </c>
      <c r="D7" s="86" t="s">
        <v>2</v>
      </c>
      <c r="E7" s="86" t="s">
        <v>3</v>
      </c>
      <c r="F7" s="86" t="s">
        <v>119</v>
      </c>
      <c r="G7" s="86" t="s">
        <v>120</v>
      </c>
      <c r="H7" s="86" t="s">
        <v>0</v>
      </c>
    </row>
    <row r="8" spans="2:8" ht="12.75">
      <c r="B8" s="87"/>
      <c r="C8" s="86"/>
      <c r="D8" s="86"/>
      <c r="E8" s="86"/>
      <c r="F8" s="86"/>
      <c r="G8" s="86"/>
      <c r="H8" s="86"/>
    </row>
    <row r="9" spans="2:8" ht="15.75"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</row>
    <row r="10" spans="2:8" ht="20.25" customHeight="1">
      <c r="B10" s="31" t="s">
        <v>271</v>
      </c>
      <c r="C10" s="38">
        <v>837</v>
      </c>
      <c r="D10" s="38"/>
      <c r="E10" s="38"/>
      <c r="F10" s="38"/>
      <c r="G10" s="38"/>
      <c r="H10" s="39">
        <f>H11+H59+H65+H69+H106+H134+H139</f>
        <v>3621.1</v>
      </c>
    </row>
    <row r="11" spans="2:8" ht="15.75">
      <c r="B11" s="31" t="s">
        <v>14</v>
      </c>
      <c r="C11" s="38">
        <v>837</v>
      </c>
      <c r="D11" s="36" t="s">
        <v>7</v>
      </c>
      <c r="E11" s="36"/>
      <c r="F11" s="36"/>
      <c r="G11" s="36"/>
      <c r="H11" s="39">
        <f>H12+H17+H40+H52+H48</f>
        <v>1667.6</v>
      </c>
    </row>
    <row r="12" spans="2:8" ht="31.5">
      <c r="B12" s="31" t="s">
        <v>97</v>
      </c>
      <c r="C12" s="38">
        <v>837</v>
      </c>
      <c r="D12" s="36" t="s">
        <v>7</v>
      </c>
      <c r="E12" s="36" t="s">
        <v>9</v>
      </c>
      <c r="F12" s="36"/>
      <c r="G12" s="36"/>
      <c r="H12" s="39">
        <f>H13</f>
        <v>462.3</v>
      </c>
    </row>
    <row r="13" spans="2:8" ht="21" customHeight="1">
      <c r="B13" s="34" t="s">
        <v>105</v>
      </c>
      <c r="C13" s="38">
        <v>837</v>
      </c>
      <c r="D13" s="36" t="s">
        <v>7</v>
      </c>
      <c r="E13" s="36" t="s">
        <v>9</v>
      </c>
      <c r="F13" s="36" t="s">
        <v>213</v>
      </c>
      <c r="G13" s="36"/>
      <c r="H13" s="39">
        <f>H14</f>
        <v>462.3</v>
      </c>
    </row>
    <row r="14" spans="2:8" ht="15.75">
      <c r="B14" s="31" t="s">
        <v>98</v>
      </c>
      <c r="C14" s="38">
        <v>837</v>
      </c>
      <c r="D14" s="36" t="s">
        <v>7</v>
      </c>
      <c r="E14" s="36" t="s">
        <v>9</v>
      </c>
      <c r="F14" s="36" t="s">
        <v>214</v>
      </c>
      <c r="G14" s="36"/>
      <c r="H14" s="39">
        <f>H16</f>
        <v>462.3</v>
      </c>
    </row>
    <row r="15" spans="2:8" ht="31.5">
      <c r="B15" s="35" t="s">
        <v>106</v>
      </c>
      <c r="C15" s="38">
        <v>837</v>
      </c>
      <c r="D15" s="36" t="s">
        <v>7</v>
      </c>
      <c r="E15" s="36" t="s">
        <v>9</v>
      </c>
      <c r="F15" s="36" t="s">
        <v>215</v>
      </c>
      <c r="G15" s="36"/>
      <c r="H15" s="39">
        <f>H14</f>
        <v>462.3</v>
      </c>
    </row>
    <row r="16" spans="2:8" ht="31.5">
      <c r="B16" s="35" t="s">
        <v>89</v>
      </c>
      <c r="C16" s="38">
        <v>837</v>
      </c>
      <c r="D16" s="36" t="s">
        <v>7</v>
      </c>
      <c r="E16" s="36" t="s">
        <v>9</v>
      </c>
      <c r="F16" s="36" t="s">
        <v>215</v>
      </c>
      <c r="G16" s="36" t="s">
        <v>86</v>
      </c>
      <c r="H16" s="39">
        <f>6!G20</f>
        <v>462.3</v>
      </c>
    </row>
    <row r="17" spans="2:8" ht="47.25">
      <c r="B17" s="32" t="s">
        <v>100</v>
      </c>
      <c r="C17" s="38">
        <v>837</v>
      </c>
      <c r="D17" s="36" t="s">
        <v>7</v>
      </c>
      <c r="E17" s="36" t="s">
        <v>8</v>
      </c>
      <c r="F17" s="36"/>
      <c r="G17" s="36"/>
      <c r="H17" s="39">
        <f>H18+H23</f>
        <v>946.5</v>
      </c>
    </row>
    <row r="18" spans="2:8" ht="22.5" customHeight="1">
      <c r="B18" s="34" t="s">
        <v>105</v>
      </c>
      <c r="C18" s="38">
        <v>837</v>
      </c>
      <c r="D18" s="36" t="s">
        <v>7</v>
      </c>
      <c r="E18" s="36" t="s">
        <v>8</v>
      </c>
      <c r="F18" s="36" t="s">
        <v>213</v>
      </c>
      <c r="G18" s="36"/>
      <c r="H18" s="39">
        <f>H19</f>
        <v>857.7</v>
      </c>
    </row>
    <row r="19" spans="2:8" ht="31.5">
      <c r="B19" s="35" t="s">
        <v>106</v>
      </c>
      <c r="C19" s="38">
        <v>837</v>
      </c>
      <c r="D19" s="36" t="s">
        <v>7</v>
      </c>
      <c r="E19" s="36" t="s">
        <v>8</v>
      </c>
      <c r="F19" s="36" t="s">
        <v>213</v>
      </c>
      <c r="G19" s="36"/>
      <c r="H19" s="39">
        <f>H20+H21+H22</f>
        <v>857.7</v>
      </c>
    </row>
    <row r="20" spans="2:8" ht="31.5">
      <c r="B20" s="35" t="s">
        <v>89</v>
      </c>
      <c r="C20" s="38">
        <v>837</v>
      </c>
      <c r="D20" s="36" t="s">
        <v>7</v>
      </c>
      <c r="E20" s="36" t="s">
        <v>8</v>
      </c>
      <c r="F20" s="36" t="s">
        <v>216</v>
      </c>
      <c r="G20" s="36" t="s">
        <v>86</v>
      </c>
      <c r="H20" s="39">
        <f>6!G24</f>
        <v>414.99999999999994</v>
      </c>
    </row>
    <row r="21" spans="2:8" ht="31.5">
      <c r="B21" s="35" t="s">
        <v>108</v>
      </c>
      <c r="C21" s="38">
        <v>837</v>
      </c>
      <c r="D21" s="36" t="s">
        <v>7</v>
      </c>
      <c r="E21" s="36" t="s">
        <v>8</v>
      </c>
      <c r="F21" s="36" t="s">
        <v>216</v>
      </c>
      <c r="G21" s="36" t="s">
        <v>87</v>
      </c>
      <c r="H21" s="39">
        <f>6!G25</f>
        <v>432.50000000000006</v>
      </c>
    </row>
    <row r="22" spans="2:8" ht="17.25" customHeight="1">
      <c r="B22" s="35" t="s">
        <v>85</v>
      </c>
      <c r="C22" s="38">
        <v>837</v>
      </c>
      <c r="D22" s="36" t="s">
        <v>7</v>
      </c>
      <c r="E22" s="36" t="s">
        <v>8</v>
      </c>
      <c r="F22" s="36" t="s">
        <v>216</v>
      </c>
      <c r="G22" s="36" t="s">
        <v>88</v>
      </c>
      <c r="H22" s="39">
        <f>6!G26</f>
        <v>10.2</v>
      </c>
    </row>
    <row r="23" spans="2:8" ht="16.5" customHeight="1">
      <c r="B23" s="31" t="s">
        <v>123</v>
      </c>
      <c r="C23" s="38">
        <v>837</v>
      </c>
      <c r="D23" s="36" t="s">
        <v>7</v>
      </c>
      <c r="E23" s="36" t="s">
        <v>8</v>
      </c>
      <c r="F23" s="36" t="s">
        <v>217</v>
      </c>
      <c r="G23" s="36"/>
      <c r="H23" s="39">
        <f>H24+H27+H38+H30+H36+H32</f>
        <v>88.8</v>
      </c>
    </row>
    <row r="24" spans="2:8" ht="53.25" customHeight="1" hidden="1">
      <c r="B24" s="31" t="s">
        <v>124</v>
      </c>
      <c r="C24" s="38">
        <v>837</v>
      </c>
      <c r="D24" s="36" t="s">
        <v>7</v>
      </c>
      <c r="E24" s="36" t="s">
        <v>8</v>
      </c>
      <c r="F24" s="36" t="s">
        <v>174</v>
      </c>
      <c r="G24" s="36"/>
      <c r="H24" s="39">
        <f>H25</f>
        <v>0</v>
      </c>
    </row>
    <row r="25" spans="2:8" ht="17.25" customHeight="1" hidden="1">
      <c r="B25" s="31" t="s">
        <v>103</v>
      </c>
      <c r="C25" s="38">
        <v>837</v>
      </c>
      <c r="D25" s="36" t="s">
        <v>7</v>
      </c>
      <c r="E25" s="36" t="s">
        <v>8</v>
      </c>
      <c r="F25" s="36" t="s">
        <v>174</v>
      </c>
      <c r="G25" s="36" t="s">
        <v>90</v>
      </c>
      <c r="H25" s="39">
        <f>6!G28</f>
        <v>0</v>
      </c>
    </row>
    <row r="26" spans="2:8" ht="35.25" customHeight="1">
      <c r="B26" s="31" t="s">
        <v>198</v>
      </c>
      <c r="C26" s="38">
        <v>837</v>
      </c>
      <c r="D26" s="36" t="s">
        <v>7</v>
      </c>
      <c r="E26" s="36" t="s">
        <v>8</v>
      </c>
      <c r="F26" s="36" t="s">
        <v>218</v>
      </c>
      <c r="G26" s="36"/>
      <c r="H26" s="39">
        <f>H27</f>
        <v>50.4</v>
      </c>
    </row>
    <row r="27" spans="2:8" ht="39" customHeight="1">
      <c r="B27" s="31" t="s">
        <v>204</v>
      </c>
      <c r="C27" s="38">
        <v>837</v>
      </c>
      <c r="D27" s="36" t="s">
        <v>7</v>
      </c>
      <c r="E27" s="36" t="s">
        <v>8</v>
      </c>
      <c r="F27" s="36" t="s">
        <v>219</v>
      </c>
      <c r="G27" s="36"/>
      <c r="H27" s="39">
        <f>H28</f>
        <v>50.4</v>
      </c>
    </row>
    <row r="28" spans="2:8" ht="16.5" customHeight="1">
      <c r="B28" s="31" t="s">
        <v>103</v>
      </c>
      <c r="C28" s="38">
        <v>837</v>
      </c>
      <c r="D28" s="36" t="s">
        <v>7</v>
      </c>
      <c r="E28" s="36" t="s">
        <v>8</v>
      </c>
      <c r="F28" s="36" t="s">
        <v>219</v>
      </c>
      <c r="G28" s="36" t="s">
        <v>90</v>
      </c>
      <c r="H28" s="39">
        <f>6!G31</f>
        <v>50.4</v>
      </c>
    </row>
    <row r="29" spans="2:8" ht="33.75" customHeight="1">
      <c r="B29" s="31" t="s">
        <v>200</v>
      </c>
      <c r="C29" s="38">
        <v>837</v>
      </c>
      <c r="D29" s="36" t="s">
        <v>7</v>
      </c>
      <c r="E29" s="36" t="s">
        <v>8</v>
      </c>
      <c r="F29" s="36" t="s">
        <v>220</v>
      </c>
      <c r="G29" s="36"/>
      <c r="H29" s="39">
        <f>H30</f>
        <v>7.7</v>
      </c>
    </row>
    <row r="30" spans="2:8" ht="31.5" customHeight="1">
      <c r="B30" s="31" t="s">
        <v>204</v>
      </c>
      <c r="C30" s="38">
        <v>837</v>
      </c>
      <c r="D30" s="36" t="s">
        <v>7</v>
      </c>
      <c r="E30" s="36" t="s">
        <v>8</v>
      </c>
      <c r="F30" s="36" t="s">
        <v>221</v>
      </c>
      <c r="G30" s="36"/>
      <c r="H30" s="39">
        <f>H31</f>
        <v>7.7</v>
      </c>
    </row>
    <row r="31" spans="2:8" ht="15.75" customHeight="1">
      <c r="B31" s="31" t="s">
        <v>103</v>
      </c>
      <c r="C31" s="38">
        <v>837</v>
      </c>
      <c r="D31" s="36" t="s">
        <v>7</v>
      </c>
      <c r="E31" s="36" t="s">
        <v>8</v>
      </c>
      <c r="F31" s="36" t="s">
        <v>221</v>
      </c>
      <c r="G31" s="36" t="s">
        <v>90</v>
      </c>
      <c r="H31" s="39">
        <f>6!G34</f>
        <v>7.7</v>
      </c>
    </row>
    <row r="32" spans="2:8" ht="31.5" customHeight="1">
      <c r="B32" s="31" t="s">
        <v>238</v>
      </c>
      <c r="C32" s="38">
        <v>837</v>
      </c>
      <c r="D32" s="36" t="s">
        <v>7</v>
      </c>
      <c r="E32" s="36" t="s">
        <v>8</v>
      </c>
      <c r="F32" s="36" t="s">
        <v>240</v>
      </c>
      <c r="G32" s="36"/>
      <c r="H32" s="39">
        <f>H33</f>
        <v>5</v>
      </c>
    </row>
    <row r="33" spans="2:8" ht="36" customHeight="1">
      <c r="B33" s="31" t="s">
        <v>204</v>
      </c>
      <c r="C33" s="38">
        <v>837</v>
      </c>
      <c r="D33" s="36" t="s">
        <v>7</v>
      </c>
      <c r="E33" s="36" t="s">
        <v>8</v>
      </c>
      <c r="F33" s="36" t="s">
        <v>241</v>
      </c>
      <c r="G33" s="36"/>
      <c r="H33" s="39">
        <f>H34</f>
        <v>5</v>
      </c>
    </row>
    <row r="34" spans="2:8" ht="21" customHeight="1">
      <c r="B34" s="31" t="s">
        <v>103</v>
      </c>
      <c r="C34" s="38">
        <v>837</v>
      </c>
      <c r="D34" s="36" t="s">
        <v>7</v>
      </c>
      <c r="E34" s="36" t="s">
        <v>8</v>
      </c>
      <c r="F34" s="36" t="s">
        <v>241</v>
      </c>
      <c r="G34" s="36" t="s">
        <v>90</v>
      </c>
      <c r="H34" s="39">
        <f>6!G43</f>
        <v>5</v>
      </c>
    </row>
    <row r="35" spans="2:8" ht="39.75" customHeight="1">
      <c r="B35" s="31" t="s">
        <v>205</v>
      </c>
      <c r="C35" s="38">
        <v>837</v>
      </c>
      <c r="D35" s="36" t="s">
        <v>7</v>
      </c>
      <c r="E35" s="36" t="s">
        <v>8</v>
      </c>
      <c r="F35" s="36" t="s">
        <v>222</v>
      </c>
      <c r="G35" s="36"/>
      <c r="H35" s="39">
        <f>H36</f>
        <v>25.7</v>
      </c>
    </row>
    <row r="36" spans="2:8" ht="34.5" customHeight="1">
      <c r="B36" s="31" t="s">
        <v>204</v>
      </c>
      <c r="C36" s="38">
        <v>837</v>
      </c>
      <c r="D36" s="36" t="s">
        <v>7</v>
      </c>
      <c r="E36" s="36" t="s">
        <v>8</v>
      </c>
      <c r="F36" s="36" t="s">
        <v>223</v>
      </c>
      <c r="G36" s="36"/>
      <c r="H36" s="39">
        <f>H37</f>
        <v>25.7</v>
      </c>
    </row>
    <row r="37" spans="2:8" ht="18.75" customHeight="1">
      <c r="B37" s="31" t="s">
        <v>103</v>
      </c>
      <c r="C37" s="38">
        <v>837</v>
      </c>
      <c r="D37" s="36" t="s">
        <v>7</v>
      </c>
      <c r="E37" s="36" t="s">
        <v>8</v>
      </c>
      <c r="F37" s="36" t="s">
        <v>223</v>
      </c>
      <c r="G37" s="36" t="s">
        <v>90</v>
      </c>
      <c r="H37" s="39">
        <f>6!G37</f>
        <v>25.7</v>
      </c>
    </row>
    <row r="38" spans="2:8" ht="21" customHeight="1" hidden="1">
      <c r="B38" s="31" t="s">
        <v>125</v>
      </c>
      <c r="C38" s="38">
        <v>837</v>
      </c>
      <c r="D38" s="36" t="s">
        <v>7</v>
      </c>
      <c r="E38" s="36" t="s">
        <v>8</v>
      </c>
      <c r="F38" s="36" t="s">
        <v>175</v>
      </c>
      <c r="G38" s="36"/>
      <c r="H38" s="39">
        <f>H39</f>
        <v>0</v>
      </c>
    </row>
    <row r="39" spans="2:8" ht="22.5" customHeight="1" hidden="1">
      <c r="B39" s="31" t="s">
        <v>103</v>
      </c>
      <c r="C39" s="38">
        <v>837</v>
      </c>
      <c r="D39" s="36" t="s">
        <v>7</v>
      </c>
      <c r="E39" s="36" t="s">
        <v>8</v>
      </c>
      <c r="F39" s="36" t="s">
        <v>175</v>
      </c>
      <c r="G39" s="36" t="s">
        <v>90</v>
      </c>
      <c r="H39" s="39">
        <f>6!G39</f>
        <v>0</v>
      </c>
    </row>
    <row r="40" spans="2:8" ht="36" customHeight="1">
      <c r="B40" s="25" t="s">
        <v>133</v>
      </c>
      <c r="C40" s="38">
        <v>837</v>
      </c>
      <c r="D40" s="48" t="s">
        <v>7</v>
      </c>
      <c r="E40" s="48" t="s">
        <v>64</v>
      </c>
      <c r="F40" s="37"/>
      <c r="G40" s="36"/>
      <c r="H40" s="39">
        <f>H41</f>
        <v>95</v>
      </c>
    </row>
    <row r="41" spans="2:8" ht="17.25" customHeight="1">
      <c r="B41" s="31" t="s">
        <v>123</v>
      </c>
      <c r="C41" s="38">
        <v>837</v>
      </c>
      <c r="D41" s="36" t="s">
        <v>7</v>
      </c>
      <c r="E41" s="36" t="s">
        <v>64</v>
      </c>
      <c r="F41" s="36" t="s">
        <v>217</v>
      </c>
      <c r="G41" s="36"/>
      <c r="H41" s="39">
        <f>H43+H46</f>
        <v>95</v>
      </c>
    </row>
    <row r="42" spans="2:8" ht="66" customHeight="1">
      <c r="B42" s="31" t="s">
        <v>201</v>
      </c>
      <c r="C42" s="38">
        <v>837</v>
      </c>
      <c r="D42" s="36" t="s">
        <v>7</v>
      </c>
      <c r="E42" s="36" t="s">
        <v>64</v>
      </c>
      <c r="F42" s="36" t="s">
        <v>224</v>
      </c>
      <c r="G42" s="36"/>
      <c r="H42" s="39">
        <f>H43</f>
        <v>70</v>
      </c>
    </row>
    <row r="43" spans="2:8" ht="36" customHeight="1">
      <c r="B43" s="31" t="s">
        <v>204</v>
      </c>
      <c r="C43" s="38">
        <v>837</v>
      </c>
      <c r="D43" s="36" t="s">
        <v>7</v>
      </c>
      <c r="E43" s="36" t="s">
        <v>64</v>
      </c>
      <c r="F43" s="36" t="s">
        <v>225</v>
      </c>
      <c r="G43" s="36"/>
      <c r="H43" s="39">
        <f>H44</f>
        <v>70</v>
      </c>
    </row>
    <row r="44" spans="2:8" ht="17.25" customHeight="1">
      <c r="B44" s="31" t="s">
        <v>103</v>
      </c>
      <c r="C44" s="38">
        <v>837</v>
      </c>
      <c r="D44" s="36" t="s">
        <v>7</v>
      </c>
      <c r="E44" s="36" t="s">
        <v>64</v>
      </c>
      <c r="F44" s="36" t="s">
        <v>225</v>
      </c>
      <c r="G44" s="36" t="s">
        <v>90</v>
      </c>
      <c r="H44" s="39">
        <f>6!G47</f>
        <v>70</v>
      </c>
    </row>
    <row r="45" spans="2:8" ht="35.25" customHeight="1">
      <c r="B45" s="31" t="s">
        <v>206</v>
      </c>
      <c r="C45" s="38">
        <v>837</v>
      </c>
      <c r="D45" s="36" t="s">
        <v>7</v>
      </c>
      <c r="E45" s="36" t="s">
        <v>64</v>
      </c>
      <c r="F45" s="36" t="s">
        <v>226</v>
      </c>
      <c r="G45" s="36"/>
      <c r="H45" s="39">
        <f>H46</f>
        <v>25</v>
      </c>
    </row>
    <row r="46" spans="2:8" ht="36.75" customHeight="1">
      <c r="B46" s="31" t="s">
        <v>204</v>
      </c>
      <c r="C46" s="38">
        <v>837</v>
      </c>
      <c r="D46" s="36" t="s">
        <v>7</v>
      </c>
      <c r="E46" s="36" t="s">
        <v>64</v>
      </c>
      <c r="F46" s="36" t="s">
        <v>227</v>
      </c>
      <c r="G46" s="36"/>
      <c r="H46" s="39">
        <f>H47</f>
        <v>25</v>
      </c>
    </row>
    <row r="47" spans="2:8" ht="17.25" customHeight="1">
      <c r="B47" s="31" t="s">
        <v>103</v>
      </c>
      <c r="C47" s="38">
        <v>837</v>
      </c>
      <c r="D47" s="36" t="s">
        <v>7</v>
      </c>
      <c r="E47" s="36" t="s">
        <v>64</v>
      </c>
      <c r="F47" s="36" t="s">
        <v>227</v>
      </c>
      <c r="G47" s="36" t="s">
        <v>90</v>
      </c>
      <c r="H47" s="39">
        <f>6!G50</f>
        <v>25</v>
      </c>
    </row>
    <row r="48" spans="2:8" ht="17.25" customHeight="1">
      <c r="B48" s="31" t="s">
        <v>304</v>
      </c>
      <c r="C48" s="38">
        <v>837</v>
      </c>
      <c r="D48" s="36" t="s">
        <v>7</v>
      </c>
      <c r="E48" s="36" t="s">
        <v>183</v>
      </c>
      <c r="F48" s="28"/>
      <c r="G48" s="28"/>
      <c r="H48" s="39">
        <f>H49</f>
        <v>161.3</v>
      </c>
    </row>
    <row r="49" spans="2:8" ht="17.25" customHeight="1">
      <c r="B49" s="40" t="s">
        <v>105</v>
      </c>
      <c r="C49" s="38">
        <v>837</v>
      </c>
      <c r="D49" s="36" t="s">
        <v>7</v>
      </c>
      <c r="E49" s="36" t="s">
        <v>183</v>
      </c>
      <c r="F49" s="28" t="s">
        <v>213</v>
      </c>
      <c r="G49" s="28"/>
      <c r="H49" s="39">
        <f>H50</f>
        <v>161.3</v>
      </c>
    </row>
    <row r="50" spans="2:8" ht="62.25" customHeight="1">
      <c r="B50" s="31" t="s">
        <v>305</v>
      </c>
      <c r="C50" s="38">
        <v>837</v>
      </c>
      <c r="D50" s="36" t="s">
        <v>7</v>
      </c>
      <c r="E50" s="36" t="s">
        <v>183</v>
      </c>
      <c r="F50" s="28" t="s">
        <v>306</v>
      </c>
      <c r="G50" s="28"/>
      <c r="H50" s="39">
        <f>H51</f>
        <v>161.3</v>
      </c>
    </row>
    <row r="51" spans="2:8" ht="17.25" customHeight="1">
      <c r="B51" s="31" t="s">
        <v>310</v>
      </c>
      <c r="C51" s="38">
        <v>837</v>
      </c>
      <c r="D51" s="36" t="s">
        <v>7</v>
      </c>
      <c r="E51" s="36" t="s">
        <v>183</v>
      </c>
      <c r="F51" s="28" t="s">
        <v>306</v>
      </c>
      <c r="G51" s="28" t="s">
        <v>307</v>
      </c>
      <c r="H51" s="39">
        <f>6!G55</f>
        <v>161.3</v>
      </c>
    </row>
    <row r="52" spans="2:8" ht="17.25" customHeight="1">
      <c r="B52" s="31" t="s">
        <v>80</v>
      </c>
      <c r="C52" s="38">
        <v>837</v>
      </c>
      <c r="D52" s="36" t="s">
        <v>7</v>
      </c>
      <c r="E52" s="36" t="s">
        <v>81</v>
      </c>
      <c r="F52" s="36"/>
      <c r="G52" s="36"/>
      <c r="H52" s="39">
        <f>H55+H58</f>
        <v>2.5</v>
      </c>
    </row>
    <row r="53" spans="2:8" ht="15.75">
      <c r="B53" s="35" t="s">
        <v>107</v>
      </c>
      <c r="C53" s="38">
        <v>837</v>
      </c>
      <c r="D53" s="36" t="s">
        <v>7</v>
      </c>
      <c r="E53" s="36" t="s">
        <v>81</v>
      </c>
      <c r="F53" s="36" t="s">
        <v>228</v>
      </c>
      <c r="G53" s="36"/>
      <c r="H53" s="39">
        <f>H54</f>
        <v>0.4</v>
      </c>
    </row>
    <row r="54" spans="2:8" ht="78.75">
      <c r="B54" s="31" t="s">
        <v>290</v>
      </c>
      <c r="C54" s="38">
        <v>837</v>
      </c>
      <c r="D54" s="36" t="s">
        <v>7</v>
      </c>
      <c r="E54" s="36" t="s">
        <v>81</v>
      </c>
      <c r="F54" s="36" t="s">
        <v>261</v>
      </c>
      <c r="G54" s="36"/>
      <c r="H54" s="39">
        <f>H55</f>
        <v>0.4</v>
      </c>
    </row>
    <row r="55" spans="2:8" ht="31.5">
      <c r="B55" s="35" t="s">
        <v>108</v>
      </c>
      <c r="C55" s="38">
        <v>837</v>
      </c>
      <c r="D55" s="36" t="s">
        <v>7</v>
      </c>
      <c r="E55" s="36" t="s">
        <v>81</v>
      </c>
      <c r="F55" s="36" t="s">
        <v>261</v>
      </c>
      <c r="G55" s="36" t="s">
        <v>87</v>
      </c>
      <c r="H55" s="39">
        <f>6!G58</f>
        <v>0.4</v>
      </c>
    </row>
    <row r="56" spans="2:8" ht="31.5">
      <c r="B56" s="31" t="s">
        <v>145</v>
      </c>
      <c r="C56" s="38">
        <v>837</v>
      </c>
      <c r="D56" s="36" t="s">
        <v>7</v>
      </c>
      <c r="E56" s="36" t="s">
        <v>81</v>
      </c>
      <c r="F56" s="36" t="s">
        <v>229</v>
      </c>
      <c r="G56" s="36"/>
      <c r="H56" s="39">
        <f>H57</f>
        <v>2.1</v>
      </c>
    </row>
    <row r="57" spans="2:8" ht="32.25" customHeight="1">
      <c r="B57" s="31" t="s">
        <v>146</v>
      </c>
      <c r="C57" s="38">
        <v>837</v>
      </c>
      <c r="D57" s="36" t="s">
        <v>7</v>
      </c>
      <c r="E57" s="36" t="s">
        <v>81</v>
      </c>
      <c r="F57" s="36" t="s">
        <v>230</v>
      </c>
      <c r="G57" s="36"/>
      <c r="H57" s="39">
        <f>H58</f>
        <v>2.1</v>
      </c>
    </row>
    <row r="58" spans="2:8" ht="18" customHeight="1">
      <c r="B58" s="31" t="s">
        <v>85</v>
      </c>
      <c r="C58" s="38">
        <v>837</v>
      </c>
      <c r="D58" s="36" t="s">
        <v>7</v>
      </c>
      <c r="E58" s="36" t="s">
        <v>81</v>
      </c>
      <c r="F58" s="36" t="s">
        <v>230</v>
      </c>
      <c r="G58" s="36" t="s">
        <v>88</v>
      </c>
      <c r="H58" s="39">
        <f>6!G62</f>
        <v>2.1</v>
      </c>
    </row>
    <row r="59" spans="2:8" ht="15.75">
      <c r="B59" s="31" t="s">
        <v>15</v>
      </c>
      <c r="C59" s="38">
        <v>837</v>
      </c>
      <c r="D59" s="36" t="s">
        <v>9</v>
      </c>
      <c r="E59" s="36"/>
      <c r="F59" s="36"/>
      <c r="G59" s="36"/>
      <c r="H59" s="39">
        <f>H60</f>
        <v>79.9</v>
      </c>
    </row>
    <row r="60" spans="2:8" ht="15.75">
      <c r="B60" s="35" t="s">
        <v>101</v>
      </c>
      <c r="C60" s="38">
        <v>837</v>
      </c>
      <c r="D60" s="36" t="s">
        <v>9</v>
      </c>
      <c r="E60" s="36" t="s">
        <v>10</v>
      </c>
      <c r="F60" s="36"/>
      <c r="G60" s="36"/>
      <c r="H60" s="39">
        <f>H61</f>
        <v>79.9</v>
      </c>
    </row>
    <row r="61" spans="2:8" ht="15.75">
      <c r="B61" s="35" t="s">
        <v>107</v>
      </c>
      <c r="C61" s="38">
        <v>837</v>
      </c>
      <c r="D61" s="36" t="s">
        <v>9</v>
      </c>
      <c r="E61" s="36" t="s">
        <v>10</v>
      </c>
      <c r="F61" s="36" t="s">
        <v>228</v>
      </c>
      <c r="G61" s="36"/>
      <c r="H61" s="39">
        <f>H62</f>
        <v>79.9</v>
      </c>
    </row>
    <row r="62" spans="2:8" ht="31.5">
      <c r="B62" s="35" t="s">
        <v>109</v>
      </c>
      <c r="C62" s="38">
        <v>837</v>
      </c>
      <c r="D62" s="36" t="s">
        <v>9</v>
      </c>
      <c r="E62" s="36" t="s">
        <v>10</v>
      </c>
      <c r="F62" s="36" t="s">
        <v>231</v>
      </c>
      <c r="G62" s="36"/>
      <c r="H62" s="39">
        <f>H63+H64</f>
        <v>79.9</v>
      </c>
    </row>
    <row r="63" spans="2:8" ht="33" customHeight="1">
      <c r="B63" s="35" t="s">
        <v>89</v>
      </c>
      <c r="C63" s="38">
        <v>837</v>
      </c>
      <c r="D63" s="36" t="s">
        <v>9</v>
      </c>
      <c r="E63" s="36" t="s">
        <v>10</v>
      </c>
      <c r="F63" s="36" t="s">
        <v>231</v>
      </c>
      <c r="G63" s="36" t="s">
        <v>86</v>
      </c>
      <c r="H63" s="39">
        <f>6!G67</f>
        <v>50.3</v>
      </c>
    </row>
    <row r="64" spans="2:8" ht="31.5" customHeight="1">
      <c r="B64" s="35" t="s">
        <v>108</v>
      </c>
      <c r="C64" s="38">
        <v>837</v>
      </c>
      <c r="D64" s="36" t="s">
        <v>9</v>
      </c>
      <c r="E64" s="36" t="s">
        <v>10</v>
      </c>
      <c r="F64" s="36" t="s">
        <v>231</v>
      </c>
      <c r="G64" s="36" t="s">
        <v>87</v>
      </c>
      <c r="H64" s="39">
        <f>6!G68</f>
        <v>29.6</v>
      </c>
    </row>
    <row r="65" spans="2:8" ht="31.5" customHeight="1">
      <c r="B65" s="31" t="s">
        <v>16</v>
      </c>
      <c r="C65" s="38">
        <v>837</v>
      </c>
      <c r="D65" s="36" t="s">
        <v>10</v>
      </c>
      <c r="E65" s="36"/>
      <c r="F65" s="36"/>
      <c r="G65" s="36"/>
      <c r="H65" s="39">
        <f>H66</f>
        <v>9.6</v>
      </c>
    </row>
    <row r="66" spans="2:8" ht="19.5" customHeight="1">
      <c r="B66" s="31" t="s">
        <v>152</v>
      </c>
      <c r="C66" s="38">
        <v>837</v>
      </c>
      <c r="D66" s="36" t="s">
        <v>10</v>
      </c>
      <c r="E66" s="36" t="s">
        <v>17</v>
      </c>
      <c r="F66" s="36"/>
      <c r="G66" s="36"/>
      <c r="H66" s="39">
        <f>H67</f>
        <v>9.6</v>
      </c>
    </row>
    <row r="67" spans="2:8" ht="31.5" customHeight="1">
      <c r="B67" s="31" t="s">
        <v>153</v>
      </c>
      <c r="C67" s="38">
        <v>837</v>
      </c>
      <c r="D67" s="36" t="s">
        <v>10</v>
      </c>
      <c r="E67" s="36" t="s">
        <v>17</v>
      </c>
      <c r="F67" s="36" t="s">
        <v>232</v>
      </c>
      <c r="G67" s="36"/>
      <c r="H67" s="39">
        <f>H68</f>
        <v>9.6</v>
      </c>
    </row>
    <row r="68" spans="2:8" ht="31.5" customHeight="1">
      <c r="B68" s="31" t="s">
        <v>108</v>
      </c>
      <c r="C68" s="38">
        <v>837</v>
      </c>
      <c r="D68" s="36" t="s">
        <v>10</v>
      </c>
      <c r="E68" s="36" t="s">
        <v>17</v>
      </c>
      <c r="F68" s="36" t="s">
        <v>232</v>
      </c>
      <c r="G68" s="36" t="s">
        <v>87</v>
      </c>
      <c r="H68" s="39">
        <f>6!G72</f>
        <v>9.6</v>
      </c>
    </row>
    <row r="69" spans="1:8" ht="18" customHeight="1">
      <c r="A69" s="5"/>
      <c r="B69" s="31" t="s">
        <v>18</v>
      </c>
      <c r="C69" s="38">
        <v>837</v>
      </c>
      <c r="D69" s="36" t="s">
        <v>11</v>
      </c>
      <c r="E69" s="36"/>
      <c r="F69" s="36"/>
      <c r="G69" s="36"/>
      <c r="H69" s="39">
        <f>H82+H76</f>
        <v>328.90000000000003</v>
      </c>
    </row>
    <row r="70" spans="2:8" ht="16.5" customHeight="1" hidden="1">
      <c r="B70" s="31" t="s">
        <v>154</v>
      </c>
      <c r="C70" s="38">
        <v>837</v>
      </c>
      <c r="D70" s="36" t="s">
        <v>11</v>
      </c>
      <c r="E70" s="36" t="s">
        <v>7</v>
      </c>
      <c r="F70" s="36" t="s">
        <v>155</v>
      </c>
      <c r="G70" s="36"/>
      <c r="H70" s="39">
        <f>H71</f>
        <v>0</v>
      </c>
    </row>
    <row r="71" spans="2:8" ht="15.75" customHeight="1" hidden="1">
      <c r="B71" s="31" t="s">
        <v>108</v>
      </c>
      <c r="C71" s="38">
        <v>837</v>
      </c>
      <c r="D71" s="36" t="s">
        <v>11</v>
      </c>
      <c r="E71" s="36" t="s">
        <v>7</v>
      </c>
      <c r="F71" s="36" t="s">
        <v>155</v>
      </c>
      <c r="G71" s="36" t="s">
        <v>87</v>
      </c>
      <c r="H71" s="39"/>
    </row>
    <row r="72" spans="2:8" ht="18" customHeight="1" hidden="1">
      <c r="B72" s="31" t="s">
        <v>158</v>
      </c>
      <c r="C72" s="38">
        <v>837</v>
      </c>
      <c r="D72" s="36" t="s">
        <v>11</v>
      </c>
      <c r="E72" s="36" t="s">
        <v>9</v>
      </c>
      <c r="F72" s="36"/>
      <c r="G72" s="36"/>
      <c r="H72" s="39">
        <f>H73</f>
        <v>0</v>
      </c>
    </row>
    <row r="73" spans="2:8" ht="18" customHeight="1" hidden="1">
      <c r="B73" s="31" t="s">
        <v>159</v>
      </c>
      <c r="C73" s="38">
        <v>837</v>
      </c>
      <c r="D73" s="36" t="s">
        <v>11</v>
      </c>
      <c r="E73" s="36" t="s">
        <v>9</v>
      </c>
      <c r="F73" s="36" t="s">
        <v>160</v>
      </c>
      <c r="G73" s="36"/>
      <c r="H73" s="39">
        <f>H74</f>
        <v>0</v>
      </c>
    </row>
    <row r="74" spans="2:8" ht="17.25" customHeight="1" hidden="1">
      <c r="B74" s="31" t="s">
        <v>161</v>
      </c>
      <c r="C74" s="38">
        <v>837</v>
      </c>
      <c r="D74" s="36" t="s">
        <v>11</v>
      </c>
      <c r="E74" s="36" t="s">
        <v>9</v>
      </c>
      <c r="F74" s="36" t="s">
        <v>162</v>
      </c>
      <c r="G74" s="36"/>
      <c r="H74" s="39">
        <f>H75</f>
        <v>0</v>
      </c>
    </row>
    <row r="75" spans="2:8" ht="18" customHeight="1" hidden="1">
      <c r="B75" s="31" t="s">
        <v>108</v>
      </c>
      <c r="C75" s="38">
        <v>837</v>
      </c>
      <c r="D75" s="36" t="s">
        <v>11</v>
      </c>
      <c r="E75" s="36" t="s">
        <v>9</v>
      </c>
      <c r="F75" s="36" t="s">
        <v>162</v>
      </c>
      <c r="G75" s="36" t="s">
        <v>87</v>
      </c>
      <c r="H75" s="39"/>
    </row>
    <row r="76" spans="2:8" ht="18" customHeight="1">
      <c r="B76" s="31" t="s">
        <v>158</v>
      </c>
      <c r="C76" s="38">
        <v>837</v>
      </c>
      <c r="D76" s="36" t="s">
        <v>11</v>
      </c>
      <c r="E76" s="36" t="s">
        <v>9</v>
      </c>
      <c r="F76" s="36"/>
      <c r="G76" s="36"/>
      <c r="H76" s="39">
        <f>H77</f>
        <v>51.8</v>
      </c>
    </row>
    <row r="77" spans="2:8" ht="21.75" customHeight="1">
      <c r="B77" s="31" t="s">
        <v>159</v>
      </c>
      <c r="C77" s="38">
        <v>837</v>
      </c>
      <c r="D77" s="36" t="s">
        <v>11</v>
      </c>
      <c r="E77" s="36" t="s">
        <v>9</v>
      </c>
      <c r="F77" s="36" t="s">
        <v>273</v>
      </c>
      <c r="G77" s="36"/>
      <c r="H77" s="39">
        <f>H80+H78</f>
        <v>51.8</v>
      </c>
    </row>
    <row r="78" spans="2:8" ht="68.25" customHeight="1">
      <c r="B78" s="31" t="s">
        <v>289</v>
      </c>
      <c r="C78" s="38">
        <v>837</v>
      </c>
      <c r="D78" s="36" t="s">
        <v>11</v>
      </c>
      <c r="E78" s="36" t="s">
        <v>9</v>
      </c>
      <c r="F78" s="36" t="s">
        <v>288</v>
      </c>
      <c r="G78" s="28"/>
      <c r="H78" s="39">
        <f>H79</f>
        <v>14</v>
      </c>
    </row>
    <row r="79" spans="2:8" ht="39" customHeight="1">
      <c r="B79" s="31" t="s">
        <v>108</v>
      </c>
      <c r="C79" s="38">
        <v>837</v>
      </c>
      <c r="D79" s="36" t="s">
        <v>11</v>
      </c>
      <c r="E79" s="36" t="s">
        <v>9</v>
      </c>
      <c r="F79" s="36" t="s">
        <v>288</v>
      </c>
      <c r="G79" s="28" t="s">
        <v>87</v>
      </c>
      <c r="H79" s="39">
        <f>6!G83</f>
        <v>14</v>
      </c>
    </row>
    <row r="80" spans="2:8" ht="35.25" customHeight="1">
      <c r="B80" s="31" t="s">
        <v>277</v>
      </c>
      <c r="C80" s="38">
        <v>837</v>
      </c>
      <c r="D80" s="36" t="s">
        <v>11</v>
      </c>
      <c r="E80" s="36" t="s">
        <v>9</v>
      </c>
      <c r="F80" s="36" t="s">
        <v>274</v>
      </c>
      <c r="G80" s="36"/>
      <c r="H80" s="39">
        <f>H81</f>
        <v>37.8</v>
      </c>
    </row>
    <row r="81" spans="2:8" ht="30.75" customHeight="1">
      <c r="B81" s="31" t="s">
        <v>108</v>
      </c>
      <c r="C81" s="38">
        <v>837</v>
      </c>
      <c r="D81" s="36" t="s">
        <v>11</v>
      </c>
      <c r="E81" s="36" t="s">
        <v>9</v>
      </c>
      <c r="F81" s="36" t="s">
        <v>274</v>
      </c>
      <c r="G81" s="36" t="s">
        <v>87</v>
      </c>
      <c r="H81" s="39">
        <f>6!G85</f>
        <v>37.8</v>
      </c>
    </row>
    <row r="82" spans="2:8" ht="21" customHeight="1">
      <c r="B82" s="35" t="s">
        <v>102</v>
      </c>
      <c r="C82" s="38">
        <v>837</v>
      </c>
      <c r="D82" s="36" t="s">
        <v>11</v>
      </c>
      <c r="E82" s="36" t="s">
        <v>10</v>
      </c>
      <c r="F82" s="36"/>
      <c r="G82" s="36"/>
      <c r="H82" s="39">
        <f>H83</f>
        <v>277.1</v>
      </c>
    </row>
    <row r="83" spans="2:8" ht="15.75">
      <c r="B83" s="35" t="s">
        <v>110</v>
      </c>
      <c r="C83" s="38">
        <v>837</v>
      </c>
      <c r="D83" s="36" t="s">
        <v>11</v>
      </c>
      <c r="E83" s="36" t="s">
        <v>10</v>
      </c>
      <c r="F83" s="36" t="s">
        <v>233</v>
      </c>
      <c r="G83" s="36"/>
      <c r="H83" s="39">
        <f>H84+H92+H94</f>
        <v>277.1</v>
      </c>
    </row>
    <row r="84" spans="2:8" ht="18" customHeight="1">
      <c r="B84" s="35" t="s">
        <v>112</v>
      </c>
      <c r="C84" s="38">
        <v>837</v>
      </c>
      <c r="D84" s="36" t="s">
        <v>11</v>
      </c>
      <c r="E84" s="36" t="s">
        <v>10</v>
      </c>
      <c r="F84" s="36" t="s">
        <v>234</v>
      </c>
      <c r="G84" s="36"/>
      <c r="H84" s="39">
        <f>H89</f>
        <v>262</v>
      </c>
    </row>
    <row r="85" spans="2:8" ht="0.75" customHeight="1" hidden="1" thickBot="1">
      <c r="B85" s="35" t="s">
        <v>84</v>
      </c>
      <c r="C85" s="38">
        <v>837</v>
      </c>
      <c r="D85" s="36" t="s">
        <v>11</v>
      </c>
      <c r="E85" s="36" t="s">
        <v>10</v>
      </c>
      <c r="F85" s="36" t="s">
        <v>104</v>
      </c>
      <c r="G85" s="36" t="s">
        <v>87</v>
      </c>
      <c r="H85" s="39"/>
    </row>
    <row r="86" spans="2:8" ht="15.75" hidden="1">
      <c r="B86" s="35" t="s">
        <v>73</v>
      </c>
      <c r="C86" s="38">
        <v>837</v>
      </c>
      <c r="D86" s="36" t="s">
        <v>11</v>
      </c>
      <c r="E86" s="36" t="s">
        <v>10</v>
      </c>
      <c r="F86" s="36" t="s">
        <v>19</v>
      </c>
      <c r="G86" s="36"/>
      <c r="H86" s="39">
        <f>H87</f>
        <v>0</v>
      </c>
    </row>
    <row r="87" spans="2:8" ht="31.5" hidden="1">
      <c r="B87" s="35" t="s">
        <v>84</v>
      </c>
      <c r="C87" s="38">
        <v>837</v>
      </c>
      <c r="D87" s="36" t="s">
        <v>11</v>
      </c>
      <c r="E87" s="36" t="s">
        <v>10</v>
      </c>
      <c r="F87" s="36" t="s">
        <v>19</v>
      </c>
      <c r="G87" s="36" t="s">
        <v>87</v>
      </c>
      <c r="H87" s="39"/>
    </row>
    <row r="88" spans="2:8" ht="15.75" hidden="1">
      <c r="B88" s="35" t="s">
        <v>74</v>
      </c>
      <c r="C88" s="38">
        <v>837</v>
      </c>
      <c r="D88" s="36" t="s">
        <v>11</v>
      </c>
      <c r="E88" s="36" t="s">
        <v>10</v>
      </c>
      <c r="F88" s="36" t="s">
        <v>20</v>
      </c>
      <c r="G88" s="36"/>
      <c r="H88" s="39">
        <f>H89</f>
        <v>262</v>
      </c>
    </row>
    <row r="89" spans="2:8" ht="34.5" customHeight="1">
      <c r="B89" s="35" t="s">
        <v>108</v>
      </c>
      <c r="C89" s="38">
        <v>837</v>
      </c>
      <c r="D89" s="36" t="s">
        <v>11</v>
      </c>
      <c r="E89" s="36" t="s">
        <v>10</v>
      </c>
      <c r="F89" s="36" t="s">
        <v>234</v>
      </c>
      <c r="G89" s="36" t="s">
        <v>87</v>
      </c>
      <c r="H89" s="39">
        <f>6!G88</f>
        <v>262</v>
      </c>
    </row>
    <row r="90" spans="2:8" ht="19.5" customHeight="1" hidden="1">
      <c r="B90" s="31" t="s">
        <v>184</v>
      </c>
      <c r="C90" s="38">
        <v>837</v>
      </c>
      <c r="D90" s="36" t="s">
        <v>11</v>
      </c>
      <c r="E90" s="36" t="s">
        <v>10</v>
      </c>
      <c r="F90" s="36" t="s">
        <v>185</v>
      </c>
      <c r="G90" s="36"/>
      <c r="H90" s="39">
        <f>H91</f>
        <v>0</v>
      </c>
    </row>
    <row r="91" spans="2:8" ht="34.5" customHeight="1" hidden="1">
      <c r="B91" s="31" t="s">
        <v>108</v>
      </c>
      <c r="C91" s="38">
        <v>837</v>
      </c>
      <c r="D91" s="36" t="s">
        <v>11</v>
      </c>
      <c r="E91" s="36" t="s">
        <v>10</v>
      </c>
      <c r="F91" s="36" t="s">
        <v>185</v>
      </c>
      <c r="G91" s="36" t="s">
        <v>87</v>
      </c>
      <c r="H91" s="39">
        <f>6!G91</f>
        <v>0</v>
      </c>
    </row>
    <row r="92" spans="2:8" ht="34.5" customHeight="1">
      <c r="B92" s="31" t="s">
        <v>259</v>
      </c>
      <c r="C92" s="38">
        <v>837</v>
      </c>
      <c r="D92" s="36" t="s">
        <v>11</v>
      </c>
      <c r="E92" s="36" t="s">
        <v>10</v>
      </c>
      <c r="F92" s="36" t="s">
        <v>260</v>
      </c>
      <c r="G92" s="36"/>
      <c r="H92" s="39">
        <f>H93</f>
        <v>5.1</v>
      </c>
    </row>
    <row r="93" spans="2:8" ht="34.5" customHeight="1">
      <c r="B93" s="31" t="s">
        <v>108</v>
      </c>
      <c r="C93" s="38">
        <v>837</v>
      </c>
      <c r="D93" s="36" t="s">
        <v>11</v>
      </c>
      <c r="E93" s="36" t="s">
        <v>10</v>
      </c>
      <c r="F93" s="36" t="s">
        <v>260</v>
      </c>
      <c r="G93" s="36" t="s">
        <v>87</v>
      </c>
      <c r="H93" s="39">
        <f>6!G93</f>
        <v>5.1</v>
      </c>
    </row>
    <row r="94" spans="2:8" ht="15.75">
      <c r="B94" s="35" t="s">
        <v>111</v>
      </c>
      <c r="C94" s="38">
        <v>837</v>
      </c>
      <c r="D94" s="36" t="s">
        <v>11</v>
      </c>
      <c r="E94" s="36" t="s">
        <v>10</v>
      </c>
      <c r="F94" s="36" t="s">
        <v>235</v>
      </c>
      <c r="G94" s="36"/>
      <c r="H94" s="39">
        <f>H95</f>
        <v>9.999999999999998</v>
      </c>
    </row>
    <row r="95" spans="2:8" ht="33.75" customHeight="1">
      <c r="B95" s="35" t="s">
        <v>108</v>
      </c>
      <c r="C95" s="38">
        <v>837</v>
      </c>
      <c r="D95" s="36" t="s">
        <v>11</v>
      </c>
      <c r="E95" s="36" t="s">
        <v>10</v>
      </c>
      <c r="F95" s="36" t="s">
        <v>235</v>
      </c>
      <c r="G95" s="36" t="s">
        <v>87</v>
      </c>
      <c r="H95" s="39">
        <f>6!G94</f>
        <v>9.999999999999998</v>
      </c>
    </row>
    <row r="96" spans="2:8" ht="51" customHeight="1" hidden="1">
      <c r="B96" s="31" t="s">
        <v>169</v>
      </c>
      <c r="C96" s="38">
        <v>837</v>
      </c>
      <c r="D96" s="36" t="s">
        <v>11</v>
      </c>
      <c r="E96" s="36" t="s">
        <v>10</v>
      </c>
      <c r="F96" s="36" t="s">
        <v>156</v>
      </c>
      <c r="G96" s="36"/>
      <c r="H96" s="39">
        <f>H97</f>
        <v>0</v>
      </c>
    </row>
    <row r="97" spans="2:8" ht="33.75" customHeight="1" hidden="1">
      <c r="B97" s="31" t="s">
        <v>108</v>
      </c>
      <c r="C97" s="38">
        <v>837</v>
      </c>
      <c r="D97" s="36" t="s">
        <v>11</v>
      </c>
      <c r="E97" s="36" t="s">
        <v>10</v>
      </c>
      <c r="F97" s="36" t="s">
        <v>156</v>
      </c>
      <c r="G97" s="36" t="s">
        <v>87</v>
      </c>
      <c r="H97" s="39"/>
    </row>
    <row r="98" spans="2:8" ht="48.75" customHeight="1" hidden="1">
      <c r="B98" s="31" t="s">
        <v>172</v>
      </c>
      <c r="C98" s="38">
        <v>837</v>
      </c>
      <c r="D98" s="36" t="s">
        <v>11</v>
      </c>
      <c r="E98" s="36" t="s">
        <v>10</v>
      </c>
      <c r="F98" s="36" t="s">
        <v>173</v>
      </c>
      <c r="G98" s="36"/>
      <c r="H98" s="39">
        <f>H99</f>
        <v>0</v>
      </c>
    </row>
    <row r="99" spans="2:8" ht="33" customHeight="1" hidden="1">
      <c r="B99" s="31" t="s">
        <v>108</v>
      </c>
      <c r="C99" s="38">
        <v>837</v>
      </c>
      <c r="D99" s="36" t="s">
        <v>11</v>
      </c>
      <c r="E99" s="36" t="s">
        <v>10</v>
      </c>
      <c r="F99" s="36" t="s">
        <v>173</v>
      </c>
      <c r="G99" s="36" t="s">
        <v>87</v>
      </c>
      <c r="H99" s="39"/>
    </row>
    <row r="100" spans="2:8" ht="22.5" customHeight="1" hidden="1">
      <c r="B100" s="25" t="s">
        <v>136</v>
      </c>
      <c r="C100" s="38">
        <v>837</v>
      </c>
      <c r="D100" s="36" t="s">
        <v>11</v>
      </c>
      <c r="E100" s="36" t="s">
        <v>11</v>
      </c>
      <c r="F100" s="36"/>
      <c r="G100" s="36"/>
      <c r="H100" s="39">
        <f>H101</f>
        <v>0</v>
      </c>
    </row>
    <row r="101" spans="2:8" ht="17.25" customHeight="1" hidden="1">
      <c r="B101" s="31" t="s">
        <v>123</v>
      </c>
      <c r="C101" s="38">
        <v>837</v>
      </c>
      <c r="D101" s="36" t="s">
        <v>11</v>
      </c>
      <c r="E101" s="36" t="s">
        <v>11</v>
      </c>
      <c r="F101" s="36" t="s">
        <v>122</v>
      </c>
      <c r="G101" s="36"/>
      <c r="H101" s="39">
        <f>H102</f>
        <v>0</v>
      </c>
    </row>
    <row r="102" spans="2:8" ht="48" customHeight="1" hidden="1">
      <c r="B102" s="31" t="s">
        <v>137</v>
      </c>
      <c r="C102" s="38">
        <v>837</v>
      </c>
      <c r="D102" s="36" t="s">
        <v>11</v>
      </c>
      <c r="E102" s="36" t="s">
        <v>11</v>
      </c>
      <c r="F102" s="36" t="s">
        <v>138</v>
      </c>
      <c r="G102" s="36"/>
      <c r="H102" s="39">
        <f>H103</f>
        <v>0</v>
      </c>
    </row>
    <row r="103" spans="2:8" ht="20.25" customHeight="1" hidden="1">
      <c r="B103" s="31" t="s">
        <v>123</v>
      </c>
      <c r="C103" s="38">
        <v>837</v>
      </c>
      <c r="D103" s="36" t="s">
        <v>11</v>
      </c>
      <c r="E103" s="36" t="s">
        <v>11</v>
      </c>
      <c r="F103" s="36" t="s">
        <v>138</v>
      </c>
      <c r="G103" s="36" t="s">
        <v>90</v>
      </c>
      <c r="H103" s="39"/>
    </row>
    <row r="104" spans="2:8" ht="5.25" customHeight="1" hidden="1">
      <c r="B104" s="31" t="s">
        <v>187</v>
      </c>
      <c r="C104" s="38">
        <v>837</v>
      </c>
      <c r="D104" s="36" t="s">
        <v>183</v>
      </c>
      <c r="E104" s="36" t="s">
        <v>183</v>
      </c>
      <c r="F104" s="36" t="s">
        <v>188</v>
      </c>
      <c r="G104" s="36"/>
      <c r="H104" s="39">
        <f>H105</f>
        <v>0</v>
      </c>
    </row>
    <row r="105" spans="2:8" ht="20.25" customHeight="1" hidden="1">
      <c r="B105" s="31" t="s">
        <v>190</v>
      </c>
      <c r="C105" s="38">
        <v>837</v>
      </c>
      <c r="D105" s="36" t="s">
        <v>183</v>
      </c>
      <c r="E105" s="36" t="s">
        <v>183</v>
      </c>
      <c r="F105" s="36" t="s">
        <v>188</v>
      </c>
      <c r="G105" s="36" t="s">
        <v>189</v>
      </c>
      <c r="H105" s="39">
        <f>6!G105</f>
        <v>0</v>
      </c>
    </row>
    <row r="106" spans="2:8" ht="20.25" customHeight="1">
      <c r="B106" s="31" t="s">
        <v>77</v>
      </c>
      <c r="C106" s="38">
        <v>837</v>
      </c>
      <c r="D106" s="36" t="s">
        <v>12</v>
      </c>
      <c r="E106" s="36"/>
      <c r="F106" s="36"/>
      <c r="G106" s="36"/>
      <c r="H106" s="39">
        <f>H107+H128</f>
        <v>1392.5</v>
      </c>
    </row>
    <row r="107" spans="2:8" ht="20.25" customHeight="1">
      <c r="B107" s="31" t="s">
        <v>134</v>
      </c>
      <c r="C107" s="38">
        <v>837</v>
      </c>
      <c r="D107" s="36" t="s">
        <v>12</v>
      </c>
      <c r="E107" s="36" t="s">
        <v>7</v>
      </c>
      <c r="F107" s="36"/>
      <c r="G107" s="36"/>
      <c r="H107" s="39">
        <f>H108</f>
        <v>350</v>
      </c>
    </row>
    <row r="108" spans="2:8" ht="20.25" customHeight="1">
      <c r="B108" s="31" t="s">
        <v>123</v>
      </c>
      <c r="C108" s="38">
        <v>837</v>
      </c>
      <c r="D108" s="36" t="s">
        <v>12</v>
      </c>
      <c r="E108" s="36" t="s">
        <v>7</v>
      </c>
      <c r="F108" s="36" t="s">
        <v>217</v>
      </c>
      <c r="G108" s="36"/>
      <c r="H108" s="39">
        <f>H110</f>
        <v>350</v>
      </c>
    </row>
    <row r="109" spans="2:8" ht="34.5" customHeight="1">
      <c r="B109" s="31" t="s">
        <v>199</v>
      </c>
      <c r="C109" s="38">
        <v>837</v>
      </c>
      <c r="D109" s="36" t="s">
        <v>12</v>
      </c>
      <c r="E109" s="36" t="s">
        <v>7</v>
      </c>
      <c r="F109" s="36" t="s">
        <v>236</v>
      </c>
      <c r="G109" s="36"/>
      <c r="H109" s="39">
        <f>H110</f>
        <v>350</v>
      </c>
    </row>
    <row r="110" spans="2:8" ht="36.75" customHeight="1">
      <c r="B110" s="31" t="s">
        <v>204</v>
      </c>
      <c r="C110" s="38">
        <v>837</v>
      </c>
      <c r="D110" s="36" t="s">
        <v>12</v>
      </c>
      <c r="E110" s="36" t="s">
        <v>7</v>
      </c>
      <c r="F110" s="36" t="s">
        <v>237</v>
      </c>
      <c r="G110" s="36"/>
      <c r="H110" s="39">
        <f>H111</f>
        <v>350</v>
      </c>
    </row>
    <row r="111" spans="2:8" ht="18.75" customHeight="1">
      <c r="B111" s="31" t="s">
        <v>103</v>
      </c>
      <c r="C111" s="38">
        <v>837</v>
      </c>
      <c r="D111" s="36" t="s">
        <v>12</v>
      </c>
      <c r="E111" s="36" t="s">
        <v>7</v>
      </c>
      <c r="F111" s="36" t="s">
        <v>237</v>
      </c>
      <c r="G111" s="36" t="s">
        <v>90</v>
      </c>
      <c r="H111" s="39">
        <f>6!G111</f>
        <v>350</v>
      </c>
    </row>
    <row r="112" spans="2:8" ht="20.25" customHeight="1" hidden="1">
      <c r="B112" s="31" t="s">
        <v>139</v>
      </c>
      <c r="C112" s="38">
        <v>837</v>
      </c>
      <c r="D112" s="36" t="s">
        <v>12</v>
      </c>
      <c r="E112" s="36" t="s">
        <v>7</v>
      </c>
      <c r="F112" s="36" t="s">
        <v>140</v>
      </c>
      <c r="G112" s="36"/>
      <c r="H112" s="39">
        <f>H113</f>
        <v>0</v>
      </c>
    </row>
    <row r="113" spans="2:8" ht="20.25" customHeight="1" hidden="1">
      <c r="B113" s="31" t="s">
        <v>141</v>
      </c>
      <c r="C113" s="38">
        <v>837</v>
      </c>
      <c r="D113" s="36" t="s">
        <v>12</v>
      </c>
      <c r="E113" s="36" t="s">
        <v>7</v>
      </c>
      <c r="F113" s="36" t="s">
        <v>142</v>
      </c>
      <c r="G113" s="36"/>
      <c r="H113" s="39">
        <f>H114+H115+H116</f>
        <v>0</v>
      </c>
    </row>
    <row r="114" spans="2:8" ht="20.25" customHeight="1" hidden="1">
      <c r="B114" s="31" t="s">
        <v>143</v>
      </c>
      <c r="C114" s="38">
        <v>837</v>
      </c>
      <c r="D114" s="36" t="s">
        <v>12</v>
      </c>
      <c r="E114" s="36" t="s">
        <v>7</v>
      </c>
      <c r="F114" s="36" t="s">
        <v>142</v>
      </c>
      <c r="G114" s="36" t="s">
        <v>144</v>
      </c>
      <c r="H114" s="39"/>
    </row>
    <row r="115" spans="2:8" ht="36" customHeight="1" hidden="1">
      <c r="B115" s="31" t="s">
        <v>108</v>
      </c>
      <c r="C115" s="38">
        <v>837</v>
      </c>
      <c r="D115" s="36" t="s">
        <v>12</v>
      </c>
      <c r="E115" s="36" t="s">
        <v>7</v>
      </c>
      <c r="F115" s="36" t="s">
        <v>142</v>
      </c>
      <c r="G115" s="36" t="s">
        <v>87</v>
      </c>
      <c r="H115" s="39"/>
    </row>
    <row r="116" spans="2:8" ht="20.25" customHeight="1" hidden="1">
      <c r="B116" s="31" t="s">
        <v>85</v>
      </c>
      <c r="C116" s="38">
        <v>837</v>
      </c>
      <c r="D116" s="36" t="s">
        <v>12</v>
      </c>
      <c r="E116" s="36" t="s">
        <v>7</v>
      </c>
      <c r="F116" s="36" t="s">
        <v>142</v>
      </c>
      <c r="G116" s="36" t="s">
        <v>88</v>
      </c>
      <c r="H116" s="39"/>
    </row>
    <row r="117" spans="2:8" ht="17.25" customHeight="1" hidden="1">
      <c r="B117" s="31" t="s">
        <v>82</v>
      </c>
      <c r="C117" s="38">
        <v>837</v>
      </c>
      <c r="D117" s="36" t="s">
        <v>17</v>
      </c>
      <c r="E117" s="36"/>
      <c r="F117" s="36"/>
      <c r="G117" s="36"/>
      <c r="H117" s="39">
        <f>H118+H122</f>
        <v>0</v>
      </c>
    </row>
    <row r="118" spans="2:8" ht="15.75" customHeight="1" hidden="1">
      <c r="B118" s="31" t="s">
        <v>126</v>
      </c>
      <c r="C118" s="38">
        <v>837</v>
      </c>
      <c r="D118" s="36" t="s">
        <v>17</v>
      </c>
      <c r="E118" s="36" t="s">
        <v>7</v>
      </c>
      <c r="F118" s="36"/>
      <c r="G118" s="36"/>
      <c r="H118" s="39">
        <f>H119</f>
        <v>0</v>
      </c>
    </row>
    <row r="119" spans="2:8" ht="19.5" customHeight="1" hidden="1">
      <c r="B119" s="31" t="s">
        <v>127</v>
      </c>
      <c r="C119" s="38">
        <v>837</v>
      </c>
      <c r="D119" s="36" t="s">
        <v>17</v>
      </c>
      <c r="E119" s="36" t="s">
        <v>7</v>
      </c>
      <c r="F119" s="36" t="s">
        <v>128</v>
      </c>
      <c r="G119" s="36"/>
      <c r="H119" s="39">
        <f>H120</f>
        <v>0</v>
      </c>
    </row>
    <row r="120" spans="2:8" ht="17.25" customHeight="1" hidden="1">
      <c r="B120" s="31" t="s">
        <v>129</v>
      </c>
      <c r="C120" s="38">
        <v>837</v>
      </c>
      <c r="D120" s="36" t="s">
        <v>17</v>
      </c>
      <c r="E120" s="36" t="s">
        <v>7</v>
      </c>
      <c r="F120" s="36" t="s">
        <v>131</v>
      </c>
      <c r="G120" s="36"/>
      <c r="H120" s="39">
        <f>H121</f>
        <v>0</v>
      </c>
    </row>
    <row r="121" spans="2:8" ht="15.75" customHeight="1" hidden="1">
      <c r="B121" s="31" t="s">
        <v>130</v>
      </c>
      <c r="C121" s="38">
        <v>837</v>
      </c>
      <c r="D121" s="36" t="s">
        <v>17</v>
      </c>
      <c r="E121" s="36" t="s">
        <v>7</v>
      </c>
      <c r="F121" s="36" t="s">
        <v>131</v>
      </c>
      <c r="G121" s="36" t="s">
        <v>132</v>
      </c>
      <c r="H121" s="39">
        <f>6!G132</f>
        <v>0</v>
      </c>
    </row>
    <row r="122" spans="2:8" ht="18.75" customHeight="1" hidden="1">
      <c r="B122" s="25" t="s">
        <v>151</v>
      </c>
      <c r="C122" s="38">
        <v>837</v>
      </c>
      <c r="D122" s="36" t="s">
        <v>17</v>
      </c>
      <c r="E122" s="36" t="s">
        <v>10</v>
      </c>
      <c r="F122" s="36"/>
      <c r="G122" s="36"/>
      <c r="H122" s="39">
        <f>H123+H125</f>
        <v>0</v>
      </c>
    </row>
    <row r="123" spans="2:8" ht="18.75" customHeight="1" hidden="1">
      <c r="B123" s="31" t="s">
        <v>176</v>
      </c>
      <c r="C123" s="38">
        <v>837</v>
      </c>
      <c r="D123" s="36" t="s">
        <v>17</v>
      </c>
      <c r="E123" s="36" t="s">
        <v>10</v>
      </c>
      <c r="F123" s="36" t="s">
        <v>157</v>
      </c>
      <c r="G123" s="36"/>
      <c r="H123" s="39">
        <f>H124</f>
        <v>0</v>
      </c>
    </row>
    <row r="124" spans="2:8" ht="35.25" customHeight="1" hidden="1">
      <c r="B124" s="31" t="s">
        <v>108</v>
      </c>
      <c r="C124" s="38">
        <v>837</v>
      </c>
      <c r="D124" s="36" t="s">
        <v>17</v>
      </c>
      <c r="E124" s="36" t="s">
        <v>10</v>
      </c>
      <c r="F124" s="36" t="s">
        <v>157</v>
      </c>
      <c r="G124" s="36" t="s">
        <v>87</v>
      </c>
      <c r="H124" s="39">
        <f>6!G135</f>
        <v>0</v>
      </c>
    </row>
    <row r="125" spans="2:8" ht="20.25" customHeight="1" hidden="1">
      <c r="B125" s="31" t="s">
        <v>163</v>
      </c>
      <c r="C125" s="38">
        <v>837</v>
      </c>
      <c r="D125" s="36" t="s">
        <v>17</v>
      </c>
      <c r="E125" s="36" t="s">
        <v>10</v>
      </c>
      <c r="F125" s="36" t="s">
        <v>164</v>
      </c>
      <c r="G125" s="36"/>
      <c r="H125" s="39">
        <f>H126</f>
        <v>0</v>
      </c>
    </row>
    <row r="126" spans="2:8" ht="63.75" customHeight="1" hidden="1">
      <c r="B126" s="31" t="s">
        <v>196</v>
      </c>
      <c r="C126" s="38">
        <v>837</v>
      </c>
      <c r="D126" s="36" t="s">
        <v>17</v>
      </c>
      <c r="E126" s="36" t="s">
        <v>10</v>
      </c>
      <c r="F126" s="36" t="s">
        <v>165</v>
      </c>
      <c r="G126" s="36"/>
      <c r="H126" s="39">
        <f>H127</f>
        <v>0</v>
      </c>
    </row>
    <row r="127" spans="2:8" ht="19.5" customHeight="1" hidden="1">
      <c r="B127" s="31" t="s">
        <v>166</v>
      </c>
      <c r="C127" s="38">
        <v>837</v>
      </c>
      <c r="D127" s="36" t="s">
        <v>17</v>
      </c>
      <c r="E127" s="36" t="s">
        <v>10</v>
      </c>
      <c r="F127" s="36" t="s">
        <v>165</v>
      </c>
      <c r="G127" s="36" t="s">
        <v>167</v>
      </c>
      <c r="H127" s="39">
        <f>6!G138</f>
        <v>0</v>
      </c>
    </row>
    <row r="128" spans="2:8" ht="19.5" customHeight="1">
      <c r="B128" s="25" t="s">
        <v>297</v>
      </c>
      <c r="C128" s="38">
        <v>837</v>
      </c>
      <c r="D128" s="36" t="s">
        <v>12</v>
      </c>
      <c r="E128" s="36" t="s">
        <v>8</v>
      </c>
      <c r="F128" s="28" t="s">
        <v>208</v>
      </c>
      <c r="G128" s="36"/>
      <c r="H128" s="39">
        <f>H129</f>
        <v>1042.5</v>
      </c>
    </row>
    <row r="129" spans="2:8" ht="19.5" customHeight="1">
      <c r="B129" s="31" t="s">
        <v>298</v>
      </c>
      <c r="C129" s="38">
        <v>837</v>
      </c>
      <c r="D129" s="28" t="s">
        <v>12</v>
      </c>
      <c r="E129" s="28" t="s">
        <v>8</v>
      </c>
      <c r="F129" s="28" t="s">
        <v>299</v>
      </c>
      <c r="G129" s="28"/>
      <c r="H129" s="39">
        <f>H130+H132</f>
        <v>1042.5</v>
      </c>
    </row>
    <row r="130" spans="2:8" ht="19.5" customHeight="1">
      <c r="B130" s="31" t="s">
        <v>295</v>
      </c>
      <c r="C130" s="38">
        <v>837</v>
      </c>
      <c r="D130" s="28" t="s">
        <v>12</v>
      </c>
      <c r="E130" s="28" t="s">
        <v>8</v>
      </c>
      <c r="F130" s="28" t="s">
        <v>300</v>
      </c>
      <c r="G130" s="28"/>
      <c r="H130" s="39">
        <f>H131</f>
        <v>542.5</v>
      </c>
    </row>
    <row r="131" spans="2:8" ht="32.25" customHeight="1">
      <c r="B131" s="31" t="s">
        <v>108</v>
      </c>
      <c r="C131" s="38">
        <v>837</v>
      </c>
      <c r="D131" s="28" t="s">
        <v>12</v>
      </c>
      <c r="E131" s="28" t="s">
        <v>8</v>
      </c>
      <c r="F131" s="28" t="s">
        <v>300</v>
      </c>
      <c r="G131" s="28" t="s">
        <v>87</v>
      </c>
      <c r="H131" s="39">
        <f>6!G115</f>
        <v>542.5</v>
      </c>
    </row>
    <row r="132" spans="2:8" ht="19.5" customHeight="1">
      <c r="B132" s="31" t="s">
        <v>296</v>
      </c>
      <c r="C132" s="38">
        <v>837</v>
      </c>
      <c r="D132" s="28" t="s">
        <v>12</v>
      </c>
      <c r="E132" s="28" t="s">
        <v>8</v>
      </c>
      <c r="F132" s="28" t="s">
        <v>302</v>
      </c>
      <c r="G132" s="28"/>
      <c r="H132" s="39">
        <f>H133</f>
        <v>500</v>
      </c>
    </row>
    <row r="133" spans="2:8" ht="30.75" customHeight="1">
      <c r="B133" s="31" t="s">
        <v>108</v>
      </c>
      <c r="C133" s="38">
        <v>837</v>
      </c>
      <c r="D133" s="28" t="s">
        <v>12</v>
      </c>
      <c r="E133" s="28" t="s">
        <v>8</v>
      </c>
      <c r="F133" s="28" t="s">
        <v>302</v>
      </c>
      <c r="G133" s="28" t="s">
        <v>87</v>
      </c>
      <c r="H133" s="39">
        <f>6!G117</f>
        <v>500</v>
      </c>
    </row>
    <row r="134" spans="2:8" ht="19.5" customHeight="1">
      <c r="B134" s="31" t="s">
        <v>82</v>
      </c>
      <c r="C134" s="38">
        <v>837</v>
      </c>
      <c r="D134" s="28" t="s">
        <v>17</v>
      </c>
      <c r="E134" s="28"/>
      <c r="F134" s="28"/>
      <c r="G134" s="28"/>
      <c r="H134" s="39">
        <f>H135</f>
        <v>81.2</v>
      </c>
    </row>
    <row r="135" spans="2:8" ht="19.5" customHeight="1">
      <c r="B135" s="31" t="s">
        <v>126</v>
      </c>
      <c r="C135" s="38">
        <v>837</v>
      </c>
      <c r="D135" s="28" t="s">
        <v>17</v>
      </c>
      <c r="E135" s="28" t="s">
        <v>7</v>
      </c>
      <c r="F135" s="28"/>
      <c r="G135" s="28"/>
      <c r="H135" s="39">
        <f>H136</f>
        <v>81.2</v>
      </c>
    </row>
    <row r="136" spans="2:8" ht="19.5" customHeight="1">
      <c r="B136" s="31" t="s">
        <v>193</v>
      </c>
      <c r="C136" s="38">
        <v>837</v>
      </c>
      <c r="D136" s="28" t="s">
        <v>17</v>
      </c>
      <c r="E136" s="28" t="s">
        <v>7</v>
      </c>
      <c r="F136" s="28" t="s">
        <v>263</v>
      </c>
      <c r="G136" s="28"/>
      <c r="H136" s="39">
        <f>H137</f>
        <v>81.2</v>
      </c>
    </row>
    <row r="137" spans="2:8" ht="19.5" customHeight="1">
      <c r="B137" s="31" t="s">
        <v>262</v>
      </c>
      <c r="C137" s="38">
        <v>837</v>
      </c>
      <c r="D137" s="28" t="s">
        <v>17</v>
      </c>
      <c r="E137" s="28" t="s">
        <v>7</v>
      </c>
      <c r="F137" s="28" t="s">
        <v>264</v>
      </c>
      <c r="G137" s="28"/>
      <c r="H137" s="39">
        <f>H138</f>
        <v>81.2</v>
      </c>
    </row>
    <row r="138" spans="2:8" ht="19.5" customHeight="1">
      <c r="B138" s="31" t="s">
        <v>163</v>
      </c>
      <c r="C138" s="38">
        <v>837</v>
      </c>
      <c r="D138" s="28" t="s">
        <v>17</v>
      </c>
      <c r="E138" s="28" t="s">
        <v>7</v>
      </c>
      <c r="F138" s="28" t="s">
        <v>264</v>
      </c>
      <c r="G138" s="28" t="s">
        <v>265</v>
      </c>
      <c r="H138" s="39">
        <f>6!G122</f>
        <v>81.2</v>
      </c>
    </row>
    <row r="139" spans="1:8" ht="15.75">
      <c r="A139" s="5"/>
      <c r="B139" s="31" t="s">
        <v>92</v>
      </c>
      <c r="C139" s="38">
        <v>837</v>
      </c>
      <c r="D139" s="28" t="s">
        <v>93</v>
      </c>
      <c r="E139" s="28"/>
      <c r="F139" s="28"/>
      <c r="G139" s="28"/>
      <c r="H139" s="39">
        <f>H140</f>
        <v>61.4</v>
      </c>
    </row>
    <row r="140" spans="2:8" ht="14.25" customHeight="1">
      <c r="B140" s="44" t="s">
        <v>135</v>
      </c>
      <c r="C140" s="38">
        <v>837</v>
      </c>
      <c r="D140" s="28" t="s">
        <v>93</v>
      </c>
      <c r="E140" s="28" t="s">
        <v>7</v>
      </c>
      <c r="F140" s="28"/>
      <c r="G140" s="28"/>
      <c r="H140" s="39">
        <f>H141</f>
        <v>61.4</v>
      </c>
    </row>
    <row r="141" spans="1:8" ht="15.75">
      <c r="A141" s="42"/>
      <c r="B141" s="31" t="s">
        <v>123</v>
      </c>
      <c r="C141" s="38">
        <v>837</v>
      </c>
      <c r="D141" s="28" t="s">
        <v>93</v>
      </c>
      <c r="E141" s="28" t="s">
        <v>7</v>
      </c>
      <c r="F141" s="28" t="s">
        <v>217</v>
      </c>
      <c r="G141" s="28"/>
      <c r="H141" s="39">
        <f>H143</f>
        <v>61.4</v>
      </c>
    </row>
    <row r="142" spans="1:8" ht="31.5">
      <c r="A142" s="42"/>
      <c r="B142" s="31" t="s">
        <v>200</v>
      </c>
      <c r="C142" s="38">
        <v>837</v>
      </c>
      <c r="D142" s="28" t="s">
        <v>93</v>
      </c>
      <c r="E142" s="28" t="s">
        <v>7</v>
      </c>
      <c r="F142" s="28" t="s">
        <v>220</v>
      </c>
      <c r="G142" s="28"/>
      <c r="H142" s="39">
        <f>H143</f>
        <v>61.4</v>
      </c>
    </row>
    <row r="143" spans="2:8" ht="39" customHeight="1">
      <c r="B143" s="31" t="s">
        <v>204</v>
      </c>
      <c r="C143" s="38">
        <v>837</v>
      </c>
      <c r="D143" s="36" t="s">
        <v>93</v>
      </c>
      <c r="E143" s="36" t="s">
        <v>7</v>
      </c>
      <c r="F143" s="36" t="s">
        <v>221</v>
      </c>
      <c r="G143" s="36"/>
      <c r="H143" s="39">
        <f>H144</f>
        <v>61.4</v>
      </c>
    </row>
    <row r="144" spans="2:8" ht="18.75" customHeight="1">
      <c r="B144" s="31" t="s">
        <v>103</v>
      </c>
      <c r="C144" s="38">
        <v>837</v>
      </c>
      <c r="D144" s="28" t="s">
        <v>93</v>
      </c>
      <c r="E144" s="28" t="s">
        <v>7</v>
      </c>
      <c r="F144" s="36" t="s">
        <v>221</v>
      </c>
      <c r="G144" s="28" t="s">
        <v>90</v>
      </c>
      <c r="H144" s="37">
        <f>6!G144</f>
        <v>61.4</v>
      </c>
    </row>
    <row r="145" spans="2:8" ht="15.75">
      <c r="B145" s="43" t="s">
        <v>4</v>
      </c>
      <c r="C145" s="20"/>
      <c r="D145" s="20"/>
      <c r="E145" s="20"/>
      <c r="F145" s="20"/>
      <c r="G145" s="20"/>
      <c r="H145" s="53">
        <f>H10</f>
        <v>3621.1</v>
      </c>
    </row>
    <row r="146" spans="2:8" ht="12.75">
      <c r="B146" s="45"/>
      <c r="C146" s="45"/>
      <c r="D146" s="45"/>
      <c r="E146" s="45"/>
      <c r="F146" s="45"/>
      <c r="G146" s="45"/>
      <c r="H146" s="45"/>
    </row>
    <row r="147" spans="2:8" ht="12.75">
      <c r="B147" s="45"/>
      <c r="C147" s="45"/>
      <c r="D147" s="45"/>
      <c r="E147" s="45"/>
      <c r="F147" s="45"/>
      <c r="G147" s="45"/>
      <c r="H147" s="45"/>
    </row>
  </sheetData>
  <sheetProtection/>
  <mergeCells count="11">
    <mergeCell ref="D7:D8"/>
    <mergeCell ref="E7:E8"/>
    <mergeCell ref="F7:F8"/>
    <mergeCell ref="F2:H2"/>
    <mergeCell ref="G6:H6"/>
    <mergeCell ref="C7:C8"/>
    <mergeCell ref="G7:G8"/>
    <mergeCell ref="H7:H8"/>
    <mergeCell ref="F4:H4"/>
    <mergeCell ref="B5:G5"/>
    <mergeCell ref="B7:B8"/>
  </mergeCells>
  <printOptions/>
  <pageMargins left="0.5905511811023623" right="0.15748031496062992" top="0.4724409448818898" bottom="0.15748031496062992" header="0.4724409448818898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2017-12-27T14:18:41Z</cp:lastPrinted>
  <dcterms:created xsi:type="dcterms:W3CDTF">2007-10-24T11:26:23Z</dcterms:created>
  <dcterms:modified xsi:type="dcterms:W3CDTF">2017-12-27T14:18:47Z</dcterms:modified>
  <cp:category/>
  <cp:version/>
  <cp:contentType/>
  <cp:contentStatus/>
</cp:coreProperties>
</file>